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caenergy.sharepoint.com/sites/EDAdmin/Shared Documents/Contracts and Grants/Contracts/Contracts/Active Contracts/400-24-001 - ADM Associates Inc (Benchmarking) - Standard Contract/Subcontractor Solicitation/"/>
    </mc:Choice>
  </mc:AlternateContent>
  <xr:revisionPtr revIDLastSave="23" documentId="13_ncr:1_{EFAE626C-3293-47A5-B239-DF46D0B14164}" xr6:coauthVersionLast="47" xr6:coauthVersionMax="47" xr10:uidLastSave="{5966E9F4-DE3A-4C02-87D6-783420504510}"/>
  <bookViews>
    <workbookView xWindow="-110" yWindow="-110" windowWidth="19420" windowHeight="10300" xr2:uid="{00000000-000D-0000-FFFF-FFFF00000000}"/>
  </bookViews>
  <sheets>
    <sheet name="1.  Under-Resourced Communities" sheetId="1" r:id="rId1"/>
    <sheet name="Sheet3" sheetId="3" state="hidden" r:id="rId2"/>
    <sheet name="2. Low-Income Tenants" sheetId="7" r:id="rId3"/>
    <sheet name="3. Small Commercial Tenants" sheetId="8" r:id="rId4"/>
    <sheet name="Example Rate Calculation" sheetId="2" r:id="rId5"/>
  </sheets>
  <definedNames>
    <definedName name="_xlnm._FilterDatabase" localSheetId="0" hidden="1">'1.  Under-Resourced Communities'!$S$4:$S$12</definedName>
    <definedName name="_xlnm._FilterDatabase" localSheetId="2" hidden="1">'2. Low-Income Tenants'!$S$4:$S$12</definedName>
    <definedName name="_xlnm._FilterDatabase" localSheetId="3" hidden="1">'3. Small Commercial Tenants'!$S$4:$S$12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8" l="1"/>
  <c r="I65" i="8" s="1"/>
  <c r="G64" i="8"/>
  <c r="I64" i="8" s="1"/>
  <c r="G63" i="8"/>
  <c r="I63" i="8" s="1"/>
  <c r="G58" i="8"/>
  <c r="I58" i="8" s="1"/>
  <c r="G57" i="8"/>
  <c r="I57" i="8" s="1"/>
  <c r="G56" i="8"/>
  <c r="I56" i="8" s="1"/>
  <c r="G51" i="8"/>
  <c r="I51" i="8" s="1"/>
  <c r="E51" i="8"/>
  <c r="E62" i="8" s="1"/>
  <c r="G50" i="8"/>
  <c r="I50" i="8" s="1"/>
  <c r="E50" i="8"/>
  <c r="E61" i="8" s="1"/>
  <c r="G49" i="8"/>
  <c r="I49" i="8" s="1"/>
  <c r="G48" i="8"/>
  <c r="I48" i="8" s="1"/>
  <c r="G43" i="8"/>
  <c r="I43" i="8" s="1"/>
  <c r="G42" i="8"/>
  <c r="I42" i="8" s="1"/>
  <c r="G41" i="8"/>
  <c r="I41" i="8" s="1"/>
  <c r="E41" i="8"/>
  <c r="E52" i="8" s="1"/>
  <c r="E63" i="8" s="1"/>
  <c r="G36" i="8"/>
  <c r="I36" i="8" s="1"/>
  <c r="E36" i="8"/>
  <c r="E47" i="8" s="1"/>
  <c r="E58" i="8" s="1"/>
  <c r="E69" i="8" s="1"/>
  <c r="G35" i="8"/>
  <c r="I35" i="8" s="1"/>
  <c r="E35" i="8"/>
  <c r="E46" i="8" s="1"/>
  <c r="E57" i="8" s="1"/>
  <c r="E68" i="8" s="1"/>
  <c r="G34" i="8"/>
  <c r="I34" i="8" s="1"/>
  <c r="E34" i="8"/>
  <c r="E45" i="8" s="1"/>
  <c r="E56" i="8" s="1"/>
  <c r="E67" i="8" s="1"/>
  <c r="G29" i="8"/>
  <c r="I29" i="8" s="1"/>
  <c r="E29" i="8"/>
  <c r="E40" i="8" s="1"/>
  <c r="G28" i="8"/>
  <c r="I28" i="8" s="1"/>
  <c r="E28" i="8"/>
  <c r="E39" i="8" s="1"/>
  <c r="G27" i="8"/>
  <c r="I27" i="8" s="1"/>
  <c r="E27" i="8"/>
  <c r="E38" i="8" s="1"/>
  <c r="E49" i="8" s="1"/>
  <c r="E60" i="8" s="1"/>
  <c r="G26" i="8"/>
  <c r="I26" i="8" s="1"/>
  <c r="E25" i="8"/>
  <c r="E24" i="8"/>
  <c r="E23" i="8"/>
  <c r="E22" i="8"/>
  <c r="E33" i="8" s="1"/>
  <c r="E44" i="8" s="1"/>
  <c r="E55" i="8" s="1"/>
  <c r="E66" i="8" s="1"/>
  <c r="G21" i="8"/>
  <c r="I21" i="8" s="1"/>
  <c r="E21" i="8"/>
  <c r="E32" i="8" s="1"/>
  <c r="E43" i="8" s="1"/>
  <c r="E54" i="8" s="1"/>
  <c r="E65" i="8" s="1"/>
  <c r="G20" i="8"/>
  <c r="I20" i="8" s="1"/>
  <c r="E20" i="8"/>
  <c r="E31" i="8" s="1"/>
  <c r="E42" i="8" s="1"/>
  <c r="E53" i="8" s="1"/>
  <c r="E64" i="8" s="1"/>
  <c r="I19" i="8"/>
  <c r="G19" i="8"/>
  <c r="E19" i="8"/>
  <c r="E30" i="8" s="1"/>
  <c r="E18" i="8"/>
  <c r="E17" i="8"/>
  <c r="E16" i="8"/>
  <c r="E15" i="8"/>
  <c r="E26" i="8" s="1"/>
  <c r="E37" i="8" s="1"/>
  <c r="E48" i="8" s="1"/>
  <c r="E59" i="8" s="1"/>
  <c r="G14" i="8"/>
  <c r="I14" i="8" s="1"/>
  <c r="G13" i="8"/>
  <c r="I13" i="8" s="1"/>
  <c r="T12" i="8"/>
  <c r="G12" i="8"/>
  <c r="I12" i="8" s="1"/>
  <c r="T11" i="8"/>
  <c r="T10" i="8"/>
  <c r="T9" i="8"/>
  <c r="T8" i="8"/>
  <c r="T7" i="8"/>
  <c r="O7" i="8"/>
  <c r="G55" i="8" s="1"/>
  <c r="I55" i="8" s="1"/>
  <c r="G7" i="8"/>
  <c r="I7" i="8" s="1"/>
  <c r="T6" i="8"/>
  <c r="G6" i="8"/>
  <c r="I6" i="8" s="1"/>
  <c r="T5" i="8"/>
  <c r="G5" i="8"/>
  <c r="I5" i="8" s="1"/>
  <c r="T4" i="8"/>
  <c r="E59" i="7"/>
  <c r="E58" i="7"/>
  <c r="E69" i="7" s="1"/>
  <c r="G57" i="7"/>
  <c r="I57" i="7" s="1"/>
  <c r="E57" i="7"/>
  <c r="E68" i="7" s="1"/>
  <c r="G56" i="7"/>
  <c r="I56" i="7" s="1"/>
  <c r="E56" i="7"/>
  <c r="E67" i="7" s="1"/>
  <c r="E49" i="7"/>
  <c r="E60" i="7" s="1"/>
  <c r="E44" i="7"/>
  <c r="E55" i="7" s="1"/>
  <c r="E66" i="7" s="1"/>
  <c r="E43" i="7"/>
  <c r="E54" i="7" s="1"/>
  <c r="E65" i="7" s="1"/>
  <c r="G42" i="7"/>
  <c r="I42" i="7" s="1"/>
  <c r="E42" i="7"/>
  <c r="E53" i="7" s="1"/>
  <c r="E64" i="7" s="1"/>
  <c r="G41" i="7"/>
  <c r="I41" i="7" s="1"/>
  <c r="E37" i="7"/>
  <c r="E48" i="7" s="1"/>
  <c r="E36" i="7"/>
  <c r="E47" i="7" s="1"/>
  <c r="E35" i="7"/>
  <c r="E46" i="7" s="1"/>
  <c r="E34" i="7"/>
  <c r="E45" i="7" s="1"/>
  <c r="E29" i="7"/>
  <c r="E40" i="7" s="1"/>
  <c r="E51" i="7" s="1"/>
  <c r="E62" i="7" s="1"/>
  <c r="G28" i="7"/>
  <c r="I28" i="7" s="1"/>
  <c r="E28" i="7"/>
  <c r="E39" i="7" s="1"/>
  <c r="E50" i="7" s="1"/>
  <c r="E61" i="7" s="1"/>
  <c r="G27" i="7"/>
  <c r="I27" i="7" s="1"/>
  <c r="E27" i="7"/>
  <c r="E38" i="7" s="1"/>
  <c r="E25" i="7"/>
  <c r="E24" i="7"/>
  <c r="E23" i="7"/>
  <c r="E22" i="7"/>
  <c r="E33" i="7" s="1"/>
  <c r="E21" i="7"/>
  <c r="E32" i="7" s="1"/>
  <c r="E20" i="7"/>
  <c r="E31" i="7" s="1"/>
  <c r="G19" i="7"/>
  <c r="I19" i="7" s="1"/>
  <c r="E19" i="7"/>
  <c r="E30" i="7" s="1"/>
  <c r="E41" i="7" s="1"/>
  <c r="E52" i="7" s="1"/>
  <c r="E63" i="7" s="1"/>
  <c r="E18" i="7"/>
  <c r="E17" i="7"/>
  <c r="E16" i="7"/>
  <c r="G15" i="7"/>
  <c r="I15" i="7" s="1"/>
  <c r="E15" i="7"/>
  <c r="E26" i="7" s="1"/>
  <c r="T12" i="7"/>
  <c r="T11" i="7"/>
  <c r="T10" i="7"/>
  <c r="T9" i="7"/>
  <c r="T8" i="7"/>
  <c r="T7" i="7"/>
  <c r="O7" i="7"/>
  <c r="G7" i="7"/>
  <c r="I7" i="7" s="1"/>
  <c r="T6" i="7"/>
  <c r="G6" i="7"/>
  <c r="I6" i="7" s="1"/>
  <c r="T5" i="7"/>
  <c r="T4" i="7"/>
  <c r="T7" i="1"/>
  <c r="E36" i="1"/>
  <c r="E47" i="1" s="1"/>
  <c r="E58" i="1" s="1"/>
  <c r="E69" i="1" s="1"/>
  <c r="E35" i="1"/>
  <c r="E46" i="1" s="1"/>
  <c r="E57" i="1" s="1"/>
  <c r="E68" i="1" s="1"/>
  <c r="E34" i="1"/>
  <c r="E45" i="1" s="1"/>
  <c r="E56" i="1" s="1"/>
  <c r="E67" i="1" s="1"/>
  <c r="E33" i="1"/>
  <c r="E44" i="1" s="1"/>
  <c r="E55" i="1" s="1"/>
  <c r="E66" i="1" s="1"/>
  <c r="E32" i="1"/>
  <c r="E43" i="1" s="1"/>
  <c r="E54" i="1" s="1"/>
  <c r="E65" i="1" s="1"/>
  <c r="E31" i="1"/>
  <c r="E42" i="1" s="1"/>
  <c r="E53" i="1" s="1"/>
  <c r="E64" i="1" s="1"/>
  <c r="E30" i="1"/>
  <c r="E41" i="1" s="1"/>
  <c r="E52" i="1" s="1"/>
  <c r="E63" i="1" s="1"/>
  <c r="E29" i="1"/>
  <c r="E40" i="1" s="1"/>
  <c r="E51" i="1" s="1"/>
  <c r="E62" i="1" s="1"/>
  <c r="E28" i="1"/>
  <c r="E39" i="1" s="1"/>
  <c r="E50" i="1" s="1"/>
  <c r="E61" i="1" s="1"/>
  <c r="E27" i="1"/>
  <c r="E38" i="1" s="1"/>
  <c r="E49" i="1" s="1"/>
  <c r="E60" i="1" s="1"/>
  <c r="E26" i="1"/>
  <c r="E37" i="1" s="1"/>
  <c r="E48" i="1" s="1"/>
  <c r="E59" i="1" s="1"/>
  <c r="E25" i="1"/>
  <c r="E24" i="1"/>
  <c r="E23" i="1"/>
  <c r="E22" i="1"/>
  <c r="E21" i="1"/>
  <c r="E20" i="1"/>
  <c r="E19" i="1"/>
  <c r="E18" i="1"/>
  <c r="E17" i="1"/>
  <c r="E16" i="1"/>
  <c r="E15" i="1"/>
  <c r="G59" i="8" l="1"/>
  <c r="I59" i="8" s="1"/>
  <c r="G53" i="8"/>
  <c r="I53" i="8" s="1"/>
  <c r="G69" i="8"/>
  <c r="I69" i="8" s="1"/>
  <c r="G24" i="8"/>
  <c r="I24" i="8" s="1"/>
  <c r="G18" i="8"/>
  <c r="I18" i="8" s="1"/>
  <c r="G40" i="8"/>
  <c r="I40" i="8" s="1"/>
  <c r="G62" i="8"/>
  <c r="I62" i="8" s="1"/>
  <c r="G22" i="8"/>
  <c r="I22" i="8" s="1"/>
  <c r="G44" i="8"/>
  <c r="I44" i="8" s="1"/>
  <c r="G66" i="8"/>
  <c r="I66" i="8" s="1"/>
  <c r="G15" i="8"/>
  <c r="I15" i="8" s="1"/>
  <c r="G37" i="8"/>
  <c r="I37" i="8" s="1"/>
  <c r="G8" i="8"/>
  <c r="I8" i="8" s="1"/>
  <c r="I70" i="8" s="1"/>
  <c r="O11" i="8" s="1"/>
  <c r="G30" i="8"/>
  <c r="I30" i="8" s="1"/>
  <c r="G52" i="8"/>
  <c r="I52" i="8" s="1"/>
  <c r="G23" i="8"/>
  <c r="I23" i="8" s="1"/>
  <c r="G45" i="8"/>
  <c r="I45" i="8" s="1"/>
  <c r="G67" i="8"/>
  <c r="I67" i="8" s="1"/>
  <c r="G16" i="8"/>
  <c r="I16" i="8" s="1"/>
  <c r="G38" i="8"/>
  <c r="I38" i="8" s="1"/>
  <c r="G60" i="8"/>
  <c r="I60" i="8" s="1"/>
  <c r="G9" i="8"/>
  <c r="I9" i="8" s="1"/>
  <c r="G31" i="8"/>
  <c r="I31" i="8" s="1"/>
  <c r="G46" i="8"/>
  <c r="I46" i="8" s="1"/>
  <c r="G68" i="8"/>
  <c r="I68" i="8" s="1"/>
  <c r="G17" i="8"/>
  <c r="I17" i="8" s="1"/>
  <c r="G39" i="8"/>
  <c r="I39" i="8" s="1"/>
  <c r="G61" i="8"/>
  <c r="I61" i="8" s="1"/>
  <c r="G10" i="8"/>
  <c r="I10" i="8" s="1"/>
  <c r="G32" i="8"/>
  <c r="I32" i="8" s="1"/>
  <c r="G54" i="8"/>
  <c r="I54" i="8" s="1"/>
  <c r="G25" i="8"/>
  <c r="I25" i="8" s="1"/>
  <c r="G47" i="8"/>
  <c r="I47" i="8" s="1"/>
  <c r="G4" i="8"/>
  <c r="I4" i="8" s="1"/>
  <c r="G11" i="8"/>
  <c r="I11" i="8" s="1"/>
  <c r="G33" i="8"/>
  <c r="I33" i="8" s="1"/>
  <c r="G55" i="7"/>
  <c r="I55" i="7" s="1"/>
  <c r="G33" i="7"/>
  <c r="I33" i="7" s="1"/>
  <c r="G11" i="7"/>
  <c r="I11" i="7" s="1"/>
  <c r="G4" i="7"/>
  <c r="I4" i="7" s="1"/>
  <c r="G62" i="7"/>
  <c r="I62" i="7" s="1"/>
  <c r="G40" i="7"/>
  <c r="I40" i="7" s="1"/>
  <c r="G18" i="7"/>
  <c r="I18" i="7" s="1"/>
  <c r="G69" i="7"/>
  <c r="I69" i="7" s="1"/>
  <c r="G47" i="7"/>
  <c r="I47" i="7" s="1"/>
  <c r="G25" i="7"/>
  <c r="I25" i="7" s="1"/>
  <c r="G54" i="7"/>
  <c r="I54" i="7" s="1"/>
  <c r="G32" i="7"/>
  <c r="I32" i="7" s="1"/>
  <c r="G10" i="7"/>
  <c r="I10" i="7" s="1"/>
  <c r="G61" i="7"/>
  <c r="I61" i="7" s="1"/>
  <c r="G39" i="7"/>
  <c r="I39" i="7" s="1"/>
  <c r="G17" i="7"/>
  <c r="I17" i="7" s="1"/>
  <c r="G68" i="7"/>
  <c r="I68" i="7" s="1"/>
  <c r="G46" i="7"/>
  <c r="I46" i="7" s="1"/>
  <c r="G24" i="7"/>
  <c r="I24" i="7" s="1"/>
  <c r="G53" i="7"/>
  <c r="I53" i="7" s="1"/>
  <c r="G31" i="7"/>
  <c r="I31" i="7" s="1"/>
  <c r="G9" i="7"/>
  <c r="I9" i="7" s="1"/>
  <c r="G60" i="7"/>
  <c r="I60" i="7" s="1"/>
  <c r="G38" i="7"/>
  <c r="I38" i="7" s="1"/>
  <c r="G16" i="7"/>
  <c r="I16" i="7" s="1"/>
  <c r="G67" i="7"/>
  <c r="I67" i="7" s="1"/>
  <c r="G45" i="7"/>
  <c r="I45" i="7" s="1"/>
  <c r="G23" i="7"/>
  <c r="I23" i="7" s="1"/>
  <c r="G52" i="7"/>
  <c r="I52" i="7" s="1"/>
  <c r="G30" i="7"/>
  <c r="I30" i="7" s="1"/>
  <c r="G8" i="7"/>
  <c r="I8" i="7" s="1"/>
  <c r="G59" i="7"/>
  <c r="I59" i="7" s="1"/>
  <c r="G29" i="7"/>
  <c r="I29" i="7" s="1"/>
  <c r="G43" i="7"/>
  <c r="I43" i="7" s="1"/>
  <c r="G20" i="7"/>
  <c r="I20" i="7" s="1"/>
  <c r="G58" i="7"/>
  <c r="I58" i="7" s="1"/>
  <c r="G44" i="7"/>
  <c r="I44" i="7" s="1"/>
  <c r="G21" i="7"/>
  <c r="I21" i="7" s="1"/>
  <c r="G34" i="7"/>
  <c r="I34" i="7" s="1"/>
  <c r="G48" i="7"/>
  <c r="I48" i="7" s="1"/>
  <c r="G63" i="7"/>
  <c r="I63" i="7" s="1"/>
  <c r="G12" i="7"/>
  <c r="I12" i="7" s="1"/>
  <c r="G22" i="7"/>
  <c r="I22" i="7" s="1"/>
  <c r="G35" i="7"/>
  <c r="I35" i="7" s="1"/>
  <c r="G49" i="7"/>
  <c r="I49" i="7" s="1"/>
  <c r="G64" i="7"/>
  <c r="I64" i="7" s="1"/>
  <c r="G13" i="7"/>
  <c r="I13" i="7" s="1"/>
  <c r="G36" i="7"/>
  <c r="I36" i="7" s="1"/>
  <c r="G50" i="7"/>
  <c r="I50" i="7" s="1"/>
  <c r="G65" i="7"/>
  <c r="I65" i="7" s="1"/>
  <c r="G14" i="7"/>
  <c r="I14" i="7" s="1"/>
  <c r="G26" i="7"/>
  <c r="I26" i="7" s="1"/>
  <c r="G5" i="7"/>
  <c r="I5" i="7" s="1"/>
  <c r="G37" i="7"/>
  <c r="I37" i="7" s="1"/>
  <c r="G51" i="7"/>
  <c r="I51" i="7" s="1"/>
  <c r="G66" i="7"/>
  <c r="I66" i="7" s="1"/>
  <c r="I70" i="7" l="1"/>
  <c r="O11" i="7" s="1"/>
  <c r="T11" i="1" l="1"/>
  <c r="O7" i="1" l="1"/>
  <c r="G4" i="1" s="1"/>
  <c r="T6" i="1"/>
  <c r="T8" i="1"/>
  <c r="T9" i="1"/>
  <c r="T5" i="1"/>
  <c r="T10" i="1"/>
  <c r="T12" i="1"/>
  <c r="T4" i="1"/>
  <c r="E7" i="2"/>
  <c r="E9" i="2" s="1"/>
  <c r="E10" i="2" s="1"/>
  <c r="E12" i="2" s="1"/>
  <c r="E13" i="2" s="1"/>
  <c r="E15" i="2" s="1"/>
  <c r="E16" i="2" s="1"/>
  <c r="G14" i="1" l="1"/>
  <c r="I14" i="1" s="1"/>
  <c r="G48" i="1"/>
  <c r="I48" i="1" s="1"/>
  <c r="G26" i="1"/>
  <c r="I26" i="1" s="1"/>
  <c r="G67" i="1"/>
  <c r="I67" i="1" s="1"/>
  <c r="G22" i="1"/>
  <c r="I22" i="1" s="1"/>
  <c r="G65" i="1"/>
  <c r="I65" i="1" s="1"/>
  <c r="G20" i="1"/>
  <c r="I20" i="1" s="1"/>
  <c r="G63" i="1"/>
  <c r="I63" i="1" s="1"/>
  <c r="G61" i="1"/>
  <c r="I61" i="1" s="1"/>
  <c r="G16" i="1"/>
  <c r="I16" i="1" s="1"/>
  <c r="G59" i="1"/>
  <c r="I59" i="1" s="1"/>
  <c r="G57" i="1"/>
  <c r="I57" i="1" s="1"/>
  <c r="G34" i="1"/>
  <c r="I34" i="1" s="1"/>
  <c r="G33" i="1"/>
  <c r="I33" i="1" s="1"/>
  <c r="G53" i="1"/>
  <c r="I53" i="1" s="1"/>
  <c r="G52" i="1"/>
  <c r="I52" i="1" s="1"/>
  <c r="G29" i="1"/>
  <c r="I29" i="1" s="1"/>
  <c r="G50" i="1"/>
  <c r="I50" i="1" s="1"/>
  <c r="G27" i="1"/>
  <c r="I27" i="1" s="1"/>
  <c r="G13" i="1"/>
  <c r="I13" i="1" s="1"/>
  <c r="G69" i="1"/>
  <c r="I69" i="1" s="1"/>
  <c r="G47" i="1"/>
  <c r="I47" i="1" s="1"/>
  <c r="G25" i="1"/>
  <c r="I25" i="1" s="1"/>
  <c r="G10" i="1"/>
  <c r="I10" i="1" s="1"/>
  <c r="G64" i="1"/>
  <c r="I64" i="1" s="1"/>
  <c r="G40" i="1"/>
  <c r="I40" i="1" s="1"/>
  <c r="G17" i="1"/>
  <c r="I17" i="1" s="1"/>
  <c r="G38" i="1"/>
  <c r="I38" i="1" s="1"/>
  <c r="G37" i="1"/>
  <c r="I37" i="1" s="1"/>
  <c r="G56" i="1"/>
  <c r="I56" i="1" s="1"/>
  <c r="G31" i="1"/>
  <c r="I31" i="1" s="1"/>
  <c r="G51" i="1"/>
  <c r="I51" i="1" s="1"/>
  <c r="G12" i="1"/>
  <c r="I12" i="1" s="1"/>
  <c r="G68" i="1"/>
  <c r="I68" i="1" s="1"/>
  <c r="G46" i="1"/>
  <c r="I46" i="1" s="1"/>
  <c r="G24" i="1"/>
  <c r="I24" i="1" s="1"/>
  <c r="G11" i="1"/>
  <c r="I11" i="1" s="1"/>
  <c r="G23" i="1"/>
  <c r="I23" i="1" s="1"/>
  <c r="G66" i="1"/>
  <c r="I66" i="1" s="1"/>
  <c r="G44" i="1"/>
  <c r="I44" i="1" s="1"/>
  <c r="G9" i="1"/>
  <c r="I9" i="1" s="1"/>
  <c r="G43" i="1"/>
  <c r="I43" i="1" s="1"/>
  <c r="G21" i="1"/>
  <c r="I21" i="1" s="1"/>
  <c r="G8" i="1"/>
  <c r="I8" i="1" s="1"/>
  <c r="G42" i="1"/>
  <c r="I42" i="1" s="1"/>
  <c r="G19" i="1"/>
  <c r="I19" i="1" s="1"/>
  <c r="G62" i="1"/>
  <c r="I62" i="1" s="1"/>
  <c r="G15" i="1"/>
  <c r="I15" i="1" s="1"/>
  <c r="G58" i="1"/>
  <c r="I58" i="1" s="1"/>
  <c r="G35" i="1"/>
  <c r="I35" i="1" s="1"/>
  <c r="G55" i="1"/>
  <c r="I55" i="1" s="1"/>
  <c r="G54" i="1"/>
  <c r="I54" i="1" s="1"/>
  <c r="G28" i="1"/>
  <c r="I28" i="1" s="1"/>
  <c r="G49" i="1"/>
  <c r="I49" i="1" s="1"/>
  <c r="G45" i="1"/>
  <c r="I45" i="1" s="1"/>
  <c r="G7" i="1"/>
  <c r="I7" i="1" s="1"/>
  <c r="G41" i="1"/>
  <c r="I41" i="1" s="1"/>
  <c r="G6" i="1"/>
  <c r="I6" i="1" s="1"/>
  <c r="G18" i="1"/>
  <c r="I18" i="1" s="1"/>
  <c r="G5" i="1"/>
  <c r="I5" i="1" s="1"/>
  <c r="G39" i="1"/>
  <c r="I39" i="1" s="1"/>
  <c r="I4" i="1"/>
  <c r="G60" i="1"/>
  <c r="I60" i="1" s="1"/>
  <c r="G36" i="1"/>
  <c r="I36" i="1" s="1"/>
  <c r="G32" i="1"/>
  <c r="I32" i="1" s="1"/>
  <c r="G30" i="1"/>
  <c r="I30" i="1" s="1"/>
  <c r="I70" i="1" l="1"/>
  <c r="O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tc={12FFF1F8-3DA3-4025-B88F-523C181F7915}</author>
    <author>tc={5A6499D4-C078-466B-9E86-FD767FFBFB4D}</author>
  </authors>
  <commentList>
    <comment ref="F3" authorId="0" shapeId="0" xr:uid="{12FFF1F8-3DA3-4025-B88F-523C181F7915}">
      <text>
        <t>[Threaded comment]
Your version of Excel allows you to read this threaded comment; however, any edits to it will get removed if the file is opened in a newer version of Excel. Learn more: https://go.microsoft.com/fwlink/?linkid=870924
Comment:
    Must be less than or equal to the corresponding amount in column E.</t>
      </text>
    </comment>
    <comment ref="H3" authorId="1" shapeId="0" xr:uid="{5A6499D4-C078-466B-9E86-FD767FFBFB4D}">
      <text>
        <t>[Threaded comment]
Your version of Excel allows you to read this threaded comment; however, any edits to it will get removed if the file is opened in a newer version of Excel. Learn more: https://go.microsoft.com/fwlink/?linkid=870924
Comment:
    For each task, please set a number of hours by staff classification that sums of to the expected total hours per task in column 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tc={E951668B-69F6-444D-A8E7-6BA52F8AF363}</author>
    <author>tc={AD33F751-E386-4755-B596-691C6F798F83}</author>
  </authors>
  <commentList>
    <comment ref="F3" authorId="0" shapeId="0" xr:uid="{E951668B-69F6-444D-A8E7-6BA52F8AF363}">
      <text>
        <t>[Threaded comment]
Your version of Excel allows you to read this threaded comment; however, any edits to it will get removed if the file is opened in a newer version of Excel. Learn more: https://go.microsoft.com/fwlink/?linkid=870924
Comment:
    Must be less than or equal to the corresponding amount in column E.</t>
      </text>
    </comment>
    <comment ref="H3" authorId="1" shapeId="0" xr:uid="{AD33F751-E386-4755-B596-691C6F798F83}">
      <text>
        <t>[Threaded comment]
Your version of Excel allows you to read this threaded comment; however, any edits to it will get removed if the file is opened in a newer version of Excel. Learn more: https://go.microsoft.com/fwlink/?linkid=870924
Comment:
    For each task, please set a number of hours by staff classification that sums of to the expected total hours per task in column C.</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tc={B53D37A8-2246-41E2-8BDA-A728121736CE}</author>
    <author>tc={55417B1D-6237-4BCE-8550-FE7380B19DCB}</author>
  </authors>
  <commentList>
    <comment ref="F3" authorId="0" shapeId="0" xr:uid="{B53D37A8-2246-41E2-8BDA-A728121736CE}">
      <text>
        <t>[Threaded comment]
Your version of Excel allows you to read this threaded comment; however, any edits to it will get removed if the file is opened in a newer version of Excel. Learn more: https://go.microsoft.com/fwlink/?linkid=870924
Comment:
    Must be less than or equal to the corresponding amount in column E.</t>
      </text>
    </comment>
    <comment ref="H3" authorId="1" shapeId="0" xr:uid="{55417B1D-6237-4BCE-8550-FE7380B19DCB}">
      <text>
        <t>[Threaded comment]
Your version of Excel allows you to read this threaded comment; however, any edits to it will get removed if the file is opened in a newer version of Excel. Learn more: https://go.microsoft.com/fwlink/?linkid=870924
Comment:
    For each task, please set a number of hours by staff classification that sums of to the expected total hours per task in column C.</t>
      </text>
    </comment>
  </commentList>
</comments>
</file>

<file path=xl/sharedStrings.xml><?xml version="1.0" encoding="utf-8"?>
<sst xmlns="http://schemas.openxmlformats.org/spreadsheetml/2006/main" count="336" uniqueCount="87">
  <si>
    <t>Task</t>
  </si>
  <si>
    <t>Expected Total Hours for Task</t>
  </si>
  <si>
    <t>Expected General Classifications</t>
  </si>
  <si>
    <t>Hours By Classification</t>
  </si>
  <si>
    <t>Administrative Manager</t>
  </si>
  <si>
    <t>Analyst</t>
  </si>
  <si>
    <t>Associate</t>
  </si>
  <si>
    <t>Deputy Project Manager</t>
  </si>
  <si>
    <t>Director</t>
  </si>
  <si>
    <t>Engineer</t>
  </si>
  <si>
    <t>Principal</t>
  </si>
  <si>
    <t>Project Manager</t>
  </si>
  <si>
    <t>Programmer</t>
  </si>
  <si>
    <t>Researcher/Editor</t>
  </si>
  <si>
    <t>Total Expected Labor Cost</t>
  </si>
  <si>
    <r>
      <t xml:space="preserve">Cost by Classification </t>
    </r>
    <r>
      <rPr>
        <b/>
        <sz val="8"/>
        <rFont val="Arial"/>
        <family val="2"/>
      </rPr>
      <t>(Maximum Loaded Rate x Hours By Classification)</t>
    </r>
  </si>
  <si>
    <t>Fringe Benefits</t>
  </si>
  <si>
    <t>Profit</t>
  </si>
  <si>
    <t>Labor Cost Component</t>
  </si>
  <si>
    <t>Indirect Costs</t>
  </si>
  <si>
    <t>Percent</t>
  </si>
  <si>
    <t>Percent of</t>
  </si>
  <si>
    <t>Direct Labor</t>
  </si>
  <si>
    <t>Direct Labor + Fringe Benefits</t>
  </si>
  <si>
    <t>Direct Labor + Fringe Benefits + Indirect Costs</t>
  </si>
  <si>
    <t>Example Calculation</t>
  </si>
  <si>
    <t>Variable</t>
  </si>
  <si>
    <t>Value</t>
  </si>
  <si>
    <t>Notes</t>
  </si>
  <si>
    <t>Salary for Director</t>
  </si>
  <si>
    <t>Annual Salary</t>
  </si>
  <si>
    <t>Hourly rate for Director</t>
  </si>
  <si>
    <t>Divide Salary by 2080</t>
  </si>
  <si>
    <t>Fringe Benefits Rate</t>
  </si>
  <si>
    <t>Calculation</t>
  </si>
  <si>
    <t>Item $</t>
  </si>
  <si>
    <t>A</t>
  </si>
  <si>
    <t>B</t>
  </si>
  <si>
    <t>C</t>
  </si>
  <si>
    <t>D</t>
  </si>
  <si>
    <t>E</t>
  </si>
  <si>
    <t>F</t>
  </si>
  <si>
    <t>G</t>
  </si>
  <si>
    <t>H</t>
  </si>
  <si>
    <t>I</t>
  </si>
  <si>
    <t>B = A ÷ 2080</t>
  </si>
  <si>
    <t>Fringe Benefits Rate / Hour</t>
  </si>
  <si>
    <t>D = B x C</t>
  </si>
  <si>
    <t>This is the employee annual fringe benefits, converted to an hourly rate</t>
  </si>
  <si>
    <t>Direct + Fringe</t>
  </si>
  <si>
    <t>E = B + D</t>
  </si>
  <si>
    <t>This is the sum of employee annual direct pay and  fringe benefits, converted to an hourly rate</t>
  </si>
  <si>
    <t>Indirect Cost Rate</t>
  </si>
  <si>
    <t>Indirect costs are expenses that support the firm's overall operations but cannot be directly attributed to specific client work.  These can include salaries for workers that do not bill hourly to clients, such as IT staff, office space rent, equipment expenses, payroll taxes, utility bills, legal fees, etc. These are capped at 90% for this contract, with the basis being the sum of direct labor costs and fringe benefits.</t>
  </si>
  <si>
    <t>Indirect Costs  Rate / Hour</t>
  </si>
  <si>
    <t>G = E  x F</t>
  </si>
  <si>
    <t>H = E + G</t>
  </si>
  <si>
    <t>Direct + Fringe + Indirect</t>
  </si>
  <si>
    <t>This is the annual indirect cost associated with an hour of labor at the given salary / rate, converted to an hourly rate</t>
  </si>
  <si>
    <t>This is the sum of employee annual direct pay,  fringe benefits, and indirect costs converted to an hourly rate</t>
  </si>
  <si>
    <t>J</t>
  </si>
  <si>
    <t>K</t>
  </si>
  <si>
    <t>Profit Rate / Hour</t>
  </si>
  <si>
    <t>This is the firm profit. Any value up to 10% is allowed for this contract, with the basis being the sum of direct labor costs, fringe benefits, and indirect costs.</t>
  </si>
  <si>
    <t>This is the firm profit associated with one hour of labor</t>
  </si>
  <si>
    <t>Fully Loaded Rate</t>
  </si>
  <si>
    <t>K = H + J</t>
  </si>
  <si>
    <t>This is the fully loaded rate that corresponds to the employee direct rate in the row labeled B, or the salary in the row labeled A</t>
  </si>
  <si>
    <t>Fringe benefits are vacation, health care, retirement plan contributions, education benefits, transportation benefits, etc.  These are capped at 35% for this contract, with the basis being direct labor costs.</t>
  </si>
  <si>
    <t>Hourly Rates Billed to ADM</t>
  </si>
  <si>
    <t>Overall direct labor multiplier</t>
  </si>
  <si>
    <t>Prokofiev</t>
  </si>
  <si>
    <t>P2025</t>
  </si>
  <si>
    <t>Total Proposed Budget:</t>
  </si>
  <si>
    <t>Direct Labor Cost to Organization (Salary or Hourly Wage</t>
  </si>
  <si>
    <t>1. Invoices and Progress Reports</t>
  </si>
  <si>
    <t>2. Meetings with CEC Staff to Provide Advice or Recommendations</t>
  </si>
  <si>
    <t>3. Review Written CEC Staff Documents and Provide Written Comments</t>
  </si>
  <si>
    <t>4. Develop Metrics to Measure How a Statewide Building Performance Policy Impacts Identified Stakeholder Groups</t>
  </si>
  <si>
    <t>5. Submit Written Documentation for Tasks 2-4 to the CEC Docket</t>
  </si>
  <si>
    <t>6. Contingencies for Stakeholder Engagement</t>
  </si>
  <si>
    <t>N/A</t>
  </si>
  <si>
    <t>Administrative Assistant</t>
  </si>
  <si>
    <t>Classification Bidder Loaded Rate</t>
  </si>
  <si>
    <t>Classification Maximum Direct Rate</t>
  </si>
  <si>
    <t xml:space="preserve">Instructions:
1) Only the cells that are shaded salmon mousse in columns F, H, and cells O4:O6, such as this cell, are to be edited. All others will calculate as needed.
2) Please complete the table to the left by entering hours by staff classification or title to equal the estimated hours by task. We understand that the general classifications in column D may not apply directly to your organization. The values in column E, multiplied by  the highlighted value in cell M7, are the maximum amounts that may be billed for each classification, but actual billed rates will be the product of cell M7 and each staff member's actual hourly rate (or annual salary divided by 2080).
3) Adjust the values in cells O4 to O6 to match your organization's fringe benefits and indirect costs.  The default values of 46.8% for fringe benefits, 90% for indirect costs, and 10% for profit are maximum amounts.  Overall, the value in cell O7 can be thought of as the ratio of the organization's annual income to the organization's salary and wage expenses (not including paid time off, taxes, benefits, etc.).
4) The total proposed budget for representing under-resourced communities cannot exceed $48,750.
</t>
  </si>
  <si>
    <t>Classification Bidder  Direct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</si>
</sst>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1"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b/>
      <sz val="10"/>
      <name val="Arial"/>
      <family val="2"/>
    </font>
    <font>
      <b/>
      <sz val="8"/>
      <name val="Arial"/>
      <family val="2"/>
    </font>
    <font>
      <sz val="11"/>
      <color theme="1"/>
      <name val="Arial"/>
      <family val="2"/>
    </font>
    <font>
      <b/>
      <sz val="11"/>
      <color theme="1"/>
      <name val="Arial"/>
      <family val="2"/>
    </font>
    <font>
      <sz val="11"/>
      <color rgb="FF3F3F76"/>
      <name val="Arial"/>
      <family val="2"/>
    </font>
    <font>
      <b/>
      <sz val="10"/>
      <color theme="1"/>
      <name val="Arial"/>
      <family val="2"/>
    </font>
  </fonts>
  <fills count="8">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rgb="FFD9D9D9"/>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99"/>
        <bgColor indexed="64"/>
      </patternFill>
    </fill>
  </fills>
  <borders count="37">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rgb="FF7F7F7F"/>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rgb="FF7F7F7F"/>
      </right>
      <top style="thin">
        <color rgb="FF7F7F7F"/>
      </top>
      <bottom style="medium">
        <color indexed="64"/>
      </bottom>
      <diagonal/>
    </border>
    <border>
      <left style="thin">
        <color rgb="FF7F7F7F"/>
      </left>
      <right style="thin">
        <color indexed="64"/>
      </right>
      <top style="thin">
        <color rgb="FF7F7F7F"/>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73">
    <xf numFmtId="0" fontId="0" fillId="0" borderId="0" xfId="0"/>
    <xf numFmtId="0" fontId="4" fillId="3" borderId="4" xfId="0" applyFont="1" applyFill="1" applyBorder="1"/>
    <xf numFmtId="0" fontId="4" fillId="4" borderId="4" xfId="0" applyFont="1" applyFill="1" applyBorder="1"/>
    <xf numFmtId="0" fontId="4" fillId="4" borderId="5" xfId="0" applyFont="1" applyFill="1" applyBorder="1"/>
    <xf numFmtId="0" fontId="4" fillId="0" borderId="0" xfId="0" applyFont="1"/>
    <xf numFmtId="0" fontId="3" fillId="0" borderId="4" xfId="0" applyFont="1" applyBorder="1" applyAlignment="1">
      <alignment horizontal="center"/>
    </xf>
    <xf numFmtId="0" fontId="0" fillId="0" borderId="4" xfId="0" applyBorder="1" applyAlignment="1">
      <alignment vertical="center" wrapText="1"/>
    </xf>
    <xf numFmtId="0" fontId="0" fillId="0" borderId="4" xfId="0" applyBorder="1" applyAlignment="1">
      <alignment horizontal="center" vertical="center"/>
    </xf>
    <xf numFmtId="0" fontId="0" fillId="0" borderId="4" xfId="0" applyBorder="1" applyAlignment="1">
      <alignment vertical="center"/>
    </xf>
    <xf numFmtId="44" fontId="0" fillId="0" borderId="4" xfId="0" applyNumberFormat="1" applyBorder="1" applyAlignment="1">
      <alignment horizontal="right" vertical="center" wrapText="1"/>
    </xf>
    <xf numFmtId="9" fontId="0" fillId="0" borderId="4" xfId="0" applyNumberFormat="1" applyBorder="1" applyAlignment="1">
      <alignment horizontal="right" vertical="center" wrapText="1"/>
    </xf>
    <xf numFmtId="0" fontId="0" fillId="0" borderId="4" xfId="0" applyBorder="1" applyAlignment="1">
      <alignment horizontal="right" vertical="center"/>
    </xf>
    <xf numFmtId="44" fontId="0" fillId="0" borderId="4" xfId="0" applyNumberFormat="1" applyBorder="1" applyAlignment="1">
      <alignment horizontal="center" vertical="center"/>
    </xf>
    <xf numFmtId="164" fontId="0" fillId="0" borderId="3" xfId="1" applyNumberFormat="1" applyFont="1" applyBorder="1" applyAlignment="1" applyProtection="1">
      <alignment horizontal="right" vertical="center" wrapText="1"/>
      <protection locked="0"/>
    </xf>
    <xf numFmtId="44" fontId="0" fillId="0" borderId="4" xfId="0" applyNumberFormat="1" applyBorder="1" applyAlignment="1">
      <alignment horizontal="right" vertical="center"/>
    </xf>
    <xf numFmtId="9" fontId="0" fillId="0" borderId="4" xfId="0" applyNumberFormat="1" applyBorder="1" applyAlignment="1">
      <alignment horizontal="right" vertical="center"/>
    </xf>
    <xf numFmtId="0" fontId="5" fillId="3" borderId="1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7" fillId="0" borderId="0" xfId="0" applyFont="1"/>
    <xf numFmtId="0" fontId="8" fillId="3" borderId="15"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13" xfId="0" applyFont="1" applyFill="1" applyBorder="1" applyAlignment="1">
      <alignment horizontal="center" vertical="center" wrapText="1"/>
    </xf>
    <xf numFmtId="44" fontId="7" fillId="0" borderId="2" xfId="1" applyFont="1" applyBorder="1" applyProtection="1">
      <protection locked="0"/>
    </xf>
    <xf numFmtId="9" fontId="7" fillId="0" borderId="14" xfId="2" applyFont="1" applyBorder="1" applyProtection="1">
      <protection locked="0"/>
    </xf>
    <xf numFmtId="44" fontId="7" fillId="0" borderId="6" xfId="1" applyFont="1" applyBorder="1" applyProtection="1">
      <protection locked="0"/>
    </xf>
    <xf numFmtId="9" fontId="7" fillId="0" borderId="17" xfId="2" applyFont="1" applyBorder="1" applyProtection="1">
      <protection locked="0"/>
    </xf>
    <xf numFmtId="44" fontId="7" fillId="0" borderId="15" xfId="1" applyFont="1" applyBorder="1" applyProtection="1">
      <protection locked="0"/>
    </xf>
    <xf numFmtId="0" fontId="7" fillId="0" borderId="9" xfId="0" applyFont="1" applyBorder="1"/>
    <xf numFmtId="0" fontId="7" fillId="0" borderId="8" xfId="0" applyFont="1" applyBorder="1"/>
    <xf numFmtId="0" fontId="4" fillId="3" borderId="27" xfId="0" applyFont="1" applyFill="1" applyBorder="1" applyAlignment="1">
      <alignment horizontal="left" vertical="center" wrapText="1"/>
    </xf>
    <xf numFmtId="44" fontId="7" fillId="7" borderId="28" xfId="1" applyFont="1" applyFill="1" applyBorder="1" applyProtection="1">
      <protection locked="0"/>
    </xf>
    <xf numFmtId="0" fontId="9" fillId="2" borderId="29" xfId="3" applyFont="1" applyBorder="1" applyProtection="1">
      <protection locked="0"/>
    </xf>
    <xf numFmtId="0" fontId="9" fillId="7" borderId="29" xfId="3" applyFont="1" applyFill="1" applyBorder="1" applyProtection="1">
      <protection locked="0"/>
    </xf>
    <xf numFmtId="44" fontId="7" fillId="7" borderId="30" xfId="1" applyFont="1" applyFill="1" applyBorder="1" applyProtection="1">
      <protection locked="0"/>
    </xf>
    <xf numFmtId="0" fontId="9" fillId="2" borderId="31" xfId="3" applyFont="1" applyBorder="1" applyProtection="1">
      <protection locked="0"/>
    </xf>
    <xf numFmtId="44" fontId="7" fillId="0" borderId="3" xfId="1" applyFont="1" applyBorder="1" applyProtection="1"/>
    <xf numFmtId="44" fontId="7" fillId="0" borderId="5" xfId="1" applyFont="1" applyBorder="1" applyProtection="1"/>
    <xf numFmtId="44" fontId="4" fillId="3" borderId="33" xfId="1" applyFont="1" applyFill="1" applyBorder="1" applyProtection="1">
      <protection locked="0"/>
    </xf>
    <xf numFmtId="44" fontId="4" fillId="3" borderId="34" xfId="1" applyFont="1" applyFill="1" applyBorder="1" applyProtection="1">
      <protection locked="0"/>
    </xf>
    <xf numFmtId="44" fontId="4" fillId="3" borderId="32" xfId="1" applyFont="1" applyFill="1" applyBorder="1" applyProtection="1">
      <protection locked="0"/>
    </xf>
    <xf numFmtId="44" fontId="4" fillId="3" borderId="7" xfId="1" applyFont="1" applyFill="1" applyBorder="1" applyProtection="1">
      <protection locked="0"/>
    </xf>
    <xf numFmtId="44" fontId="5" fillId="3" borderId="11" xfId="1" applyFont="1" applyFill="1" applyBorder="1" applyProtection="1">
      <protection locked="0"/>
    </xf>
    <xf numFmtId="9" fontId="8" fillId="6" borderId="11" xfId="2" applyFont="1" applyFill="1" applyBorder="1" applyProtection="1"/>
    <xf numFmtId="44" fontId="7" fillId="0" borderId="18" xfId="0" applyNumberFormat="1" applyFont="1" applyBorder="1" applyProtection="1">
      <protection locked="0"/>
    </xf>
    <xf numFmtId="44" fontId="7" fillId="0" borderId="14" xfId="1" applyFont="1" applyBorder="1" applyProtection="1"/>
    <xf numFmtId="44" fontId="7" fillId="0" borderId="36" xfId="1" applyFont="1" applyBorder="1" applyProtection="1">
      <protection locked="0"/>
    </xf>
    <xf numFmtId="44" fontId="7" fillId="0" borderId="17" xfId="1" applyFont="1" applyBorder="1" applyProtection="1"/>
    <xf numFmtId="10" fontId="9" fillId="2" borderId="1" xfId="2" applyNumberFormat="1" applyFont="1" applyFill="1" applyBorder="1" applyProtection="1">
      <protection locked="0"/>
    </xf>
    <xf numFmtId="0" fontId="10" fillId="3" borderId="16"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3" fontId="4" fillId="4" borderId="24" xfId="0" applyNumberFormat="1"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3" fontId="4" fillId="4" borderId="26" xfId="0" applyNumberFormat="1" applyFont="1" applyFill="1" applyBorder="1" applyAlignment="1">
      <alignment horizontal="center" vertical="center" wrapText="1"/>
    </xf>
    <xf numFmtId="0" fontId="9" fillId="2" borderId="21" xfId="3" applyFont="1" applyBorder="1" applyAlignment="1">
      <alignment horizontal="left" vertical="top" wrapText="1"/>
    </xf>
    <xf numFmtId="0" fontId="9" fillId="2" borderId="0" xfId="3" applyFont="1" applyBorder="1" applyAlignment="1">
      <alignment horizontal="left" vertical="top" wrapText="1"/>
    </xf>
    <xf numFmtId="0" fontId="5" fillId="3" borderId="9" xfId="0" applyFont="1" applyFill="1" applyBorder="1" applyAlignment="1">
      <alignment horizontal="right"/>
    </xf>
    <xf numFmtId="0" fontId="5" fillId="3" borderId="10" xfId="0" applyFont="1" applyFill="1" applyBorder="1" applyAlignment="1">
      <alignment horizontal="right"/>
    </xf>
    <xf numFmtId="0" fontId="5" fillId="3" borderId="35" xfId="0" applyFont="1" applyFill="1" applyBorder="1" applyAlignment="1">
      <alignment horizontal="right"/>
    </xf>
    <xf numFmtId="3" fontId="4" fillId="4" borderId="15" xfId="0" applyNumberFormat="1" applyFont="1" applyFill="1" applyBorder="1" applyAlignment="1">
      <alignment horizontal="center" vertical="center" wrapText="1"/>
    </xf>
    <xf numFmtId="3" fontId="4" fillId="4" borderId="13" xfId="0" applyNumberFormat="1" applyFont="1" applyFill="1" applyBorder="1" applyAlignment="1">
      <alignment horizontal="center" vertical="center" wrapText="1"/>
    </xf>
    <xf numFmtId="3" fontId="4" fillId="4" borderId="23" xfId="0" applyNumberFormat="1" applyFont="1" applyFill="1" applyBorder="1" applyAlignment="1">
      <alignment horizontal="center" vertical="center" wrapText="1"/>
    </xf>
    <xf numFmtId="3" fontId="4" fillId="4" borderId="22" xfId="0" applyNumberFormat="1" applyFont="1" applyFill="1" applyBorder="1" applyAlignment="1">
      <alignment horizontal="center" vertical="center" wrapText="1"/>
    </xf>
    <xf numFmtId="3" fontId="4" fillId="4" borderId="6" xfId="0" applyNumberFormat="1" applyFont="1" applyFill="1" applyBorder="1" applyAlignment="1">
      <alignment horizontal="center" vertical="center" wrapText="1"/>
    </xf>
    <xf numFmtId="3" fontId="4" fillId="4" borderId="23" xfId="0" applyNumberFormat="1" applyFont="1" applyFill="1" applyBorder="1" applyAlignment="1">
      <alignment horizontal="center" vertical="center"/>
    </xf>
    <xf numFmtId="3" fontId="4" fillId="4" borderId="22" xfId="0" applyNumberFormat="1" applyFont="1" applyFill="1" applyBorder="1" applyAlignment="1">
      <alignment horizontal="center" vertical="center"/>
    </xf>
    <xf numFmtId="3" fontId="4" fillId="4" borderId="6" xfId="0" applyNumberFormat="1" applyFont="1" applyFill="1" applyBorder="1" applyAlignment="1">
      <alignment horizontal="center" vertical="center"/>
    </xf>
    <xf numFmtId="3" fontId="4" fillId="4" borderId="24" xfId="0" applyNumberFormat="1" applyFont="1" applyFill="1" applyBorder="1" applyAlignment="1">
      <alignment horizontal="center" vertical="center"/>
    </xf>
    <xf numFmtId="3" fontId="4" fillId="4" borderId="25" xfId="0" applyNumberFormat="1" applyFont="1" applyFill="1" applyBorder="1" applyAlignment="1">
      <alignment horizontal="center" vertical="center"/>
    </xf>
    <xf numFmtId="3" fontId="4" fillId="4" borderId="26" xfId="0" applyNumberFormat="1" applyFont="1" applyFill="1" applyBorder="1" applyAlignment="1">
      <alignment horizontal="center" vertical="center"/>
    </xf>
    <xf numFmtId="0" fontId="3" fillId="5" borderId="12" xfId="0" applyFont="1" applyFill="1" applyBorder="1" applyAlignment="1">
      <alignment horizontal="center"/>
    </xf>
    <xf numFmtId="0" fontId="3" fillId="5" borderId="19" xfId="0" applyFont="1" applyFill="1" applyBorder="1" applyAlignment="1">
      <alignment horizontal="center"/>
    </xf>
    <xf numFmtId="0" fontId="3" fillId="5" borderId="20" xfId="0" applyFont="1" applyFill="1" applyBorder="1" applyAlignment="1">
      <alignment horizontal="center"/>
    </xf>
  </cellXfs>
  <cellStyles count="4">
    <cellStyle name="Currency" xfId="1" builtinId="4"/>
    <cellStyle name="Input" xfId="3" builtinId="20"/>
    <cellStyle name="Normal" xfId="0" builtinId="0"/>
    <cellStyle name="Percent" xfId="2" builtinId="5"/>
  </cellStyles>
  <dxfs count="0"/>
  <tableStyles count="0" defaultTableStyle="TableStyleMedium2" defaultPivotStyle="PivotStyleLight16"/>
  <colors>
    <mruColors>
      <color rgb="FF7F7F7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asha Baroiant" id="{264ADD4E-2E44-4787-943E-6EA96EF363BD}" userId="S::sasha@admenergy.com::4852d68c-15bf-4f8f-a147-4f2fcaf1f83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5-04-30T02:28:59.99" personId="{264ADD4E-2E44-4787-943E-6EA96EF363BD}" id="{12FFF1F8-3DA3-4025-B88F-523C181F7915}">
    <text>Must be less than or equal to the corresponding amount in column E.</text>
  </threadedComment>
  <threadedComment ref="H3" dT="2025-04-26T00:48:31.36" personId="{264ADD4E-2E44-4787-943E-6EA96EF363BD}" id="{5A6499D4-C078-466B-9E86-FD767FFBFB4D}">
    <text>For each task, please set a number of hours by staff classification that sums of to the expected total hours per task in column C.</text>
  </threadedComment>
</ThreadedComments>
</file>

<file path=xl/threadedComments/threadedComment2.xml><?xml version="1.0" encoding="utf-8"?>
<ThreadedComments xmlns="http://schemas.microsoft.com/office/spreadsheetml/2018/threadedcomments" xmlns:x="http://schemas.openxmlformats.org/spreadsheetml/2006/main">
  <threadedComment ref="F3" dT="2025-04-30T02:28:59.99" personId="{264ADD4E-2E44-4787-943E-6EA96EF363BD}" id="{E951668B-69F6-444D-A8E7-6BA52F8AF363}">
    <text>Must be less than or equal to the corresponding amount in column E.</text>
  </threadedComment>
  <threadedComment ref="H3" dT="2025-04-26T00:48:31.36" personId="{264ADD4E-2E44-4787-943E-6EA96EF363BD}" id="{AD33F751-E386-4755-B596-691C6F798F83}">
    <text>For each task, please set a number of hours by staff classification that sums of to the expected total hours per task in column C.</text>
  </threadedComment>
</ThreadedComments>
</file>

<file path=xl/threadedComments/threadedComment3.xml><?xml version="1.0" encoding="utf-8"?>
<ThreadedComments xmlns="http://schemas.microsoft.com/office/spreadsheetml/2018/threadedcomments" xmlns:x="http://schemas.openxmlformats.org/spreadsheetml/2006/main">
  <threadedComment ref="F3" dT="2025-04-30T02:28:59.99" personId="{264ADD4E-2E44-4787-943E-6EA96EF363BD}" id="{B53D37A8-2246-41E2-8BDA-A728121736CE}">
    <text>Must be less than or equal to the corresponding amount in column E.</text>
  </threadedComment>
  <threadedComment ref="H3" dT="2025-04-26T00:48:31.36" personId="{264ADD4E-2E44-4787-943E-6EA96EF363BD}" id="{55417B1D-6237-4BCE-8550-FE7380B19DCB}">
    <text>For each task, please set a number of hours by staff classification that sums of to the expected total hours per task in column C.</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T70"/>
  <sheetViews>
    <sheetView tabSelected="1" topLeftCell="B24" zoomScale="75" zoomScaleNormal="75" workbookViewId="0">
      <selection activeCell="G4" sqref="G4"/>
    </sheetView>
  </sheetViews>
  <sheetFormatPr defaultColWidth="8.7265625" defaultRowHeight="14" x14ac:dyDescent="0.3"/>
  <cols>
    <col min="1" max="1" width="8.7265625" style="18"/>
    <col min="2" max="2" width="54.81640625" style="18" customWidth="1"/>
    <col min="3" max="3" width="41.54296875" style="18" customWidth="1"/>
    <col min="4" max="4" width="33.453125" style="18" customWidth="1"/>
    <col min="5" max="7" width="19.453125" style="18" customWidth="1"/>
    <col min="8" max="8" width="18" style="18" customWidth="1"/>
    <col min="9" max="9" width="36" style="18" customWidth="1"/>
    <col min="10" max="13" width="8.7265625" style="18"/>
    <col min="14" max="14" width="31.81640625" style="18" customWidth="1"/>
    <col min="15" max="15" width="30.54296875" style="18" customWidth="1"/>
    <col min="16" max="16" width="44.54296875" style="18" customWidth="1"/>
    <col min="17" max="18" width="8.7265625" style="18"/>
    <col min="19" max="19" width="28" style="18" customWidth="1"/>
    <col min="20" max="20" width="19.26953125" style="18" customWidth="1"/>
    <col min="21" max="16384" width="8.7265625" style="18"/>
  </cols>
  <sheetData>
    <row r="2" spans="2:20" ht="14.5" thickBot="1" x14ac:dyDescent="0.35"/>
    <row r="3" spans="2:20" ht="42.5" thickBot="1" x14ac:dyDescent="0.35">
      <c r="B3" s="19" t="s">
        <v>0</v>
      </c>
      <c r="C3" s="16" t="s">
        <v>1</v>
      </c>
      <c r="D3" s="16" t="s">
        <v>2</v>
      </c>
      <c r="E3" s="16" t="s">
        <v>84</v>
      </c>
      <c r="F3" s="16" t="s">
        <v>86</v>
      </c>
      <c r="G3" s="16" t="s">
        <v>83</v>
      </c>
      <c r="H3" s="48" t="s">
        <v>3</v>
      </c>
      <c r="I3" s="17" t="s">
        <v>15</v>
      </c>
      <c r="N3" s="20" t="s">
        <v>18</v>
      </c>
      <c r="O3" s="21" t="s">
        <v>20</v>
      </c>
      <c r="P3" s="21" t="s">
        <v>21</v>
      </c>
      <c r="S3" s="21" t="s">
        <v>74</v>
      </c>
      <c r="T3" s="21" t="s">
        <v>69</v>
      </c>
    </row>
    <row r="4" spans="2:20" ht="14.5" thickBot="1" x14ac:dyDescent="0.35">
      <c r="B4" s="49" t="s">
        <v>75</v>
      </c>
      <c r="C4" s="50">
        <v>20</v>
      </c>
      <c r="D4" s="29" t="s">
        <v>82</v>
      </c>
      <c r="E4" s="35">
        <v>35</v>
      </c>
      <c r="F4" s="30"/>
      <c r="G4" s="35">
        <f t="shared" ref="G4:G35" si="0">F4*$O$7</f>
        <v>0</v>
      </c>
      <c r="H4" s="31"/>
      <c r="I4" s="37">
        <f>H4*G4</f>
        <v>0</v>
      </c>
      <c r="N4" s="22" t="s">
        <v>16</v>
      </c>
      <c r="O4" s="47">
        <v>0.46800000000000003</v>
      </c>
      <c r="P4" s="23" t="s">
        <v>22</v>
      </c>
      <c r="S4" s="22">
        <v>100</v>
      </c>
      <c r="T4" s="44">
        <f t="shared" ref="T4:T6" si="1">S4*(1+$O$4)*(1+$O$5)*(1+$O$6)</f>
        <v>306.81200000000007</v>
      </c>
    </row>
    <row r="5" spans="2:20" ht="15" customHeight="1" thickBot="1" x14ac:dyDescent="0.35">
      <c r="B5" s="49"/>
      <c r="C5" s="50"/>
      <c r="D5" s="1" t="s">
        <v>4</v>
      </c>
      <c r="E5" s="35">
        <v>100</v>
      </c>
      <c r="F5" s="30"/>
      <c r="G5" s="35">
        <f t="shared" si="0"/>
        <v>0</v>
      </c>
      <c r="H5" s="31"/>
      <c r="I5" s="37">
        <f t="shared" ref="I5:I68" si="2">H5*G5</f>
        <v>0</v>
      </c>
      <c r="N5" s="22" t="s">
        <v>19</v>
      </c>
      <c r="O5" s="47">
        <v>0.9</v>
      </c>
      <c r="P5" s="23" t="s">
        <v>23</v>
      </c>
      <c r="S5" s="22">
        <v>80</v>
      </c>
      <c r="T5" s="44">
        <f t="shared" si="1"/>
        <v>245.4496</v>
      </c>
    </row>
    <row r="6" spans="2:20" ht="15" customHeight="1" thickBot="1" x14ac:dyDescent="0.35">
      <c r="B6" s="49"/>
      <c r="C6" s="50"/>
      <c r="D6" s="2" t="s">
        <v>5</v>
      </c>
      <c r="E6" s="35">
        <v>40</v>
      </c>
      <c r="F6" s="30"/>
      <c r="G6" s="35">
        <f t="shared" si="0"/>
        <v>0</v>
      </c>
      <c r="H6" s="31"/>
      <c r="I6" s="37">
        <f t="shared" si="2"/>
        <v>0</v>
      </c>
      <c r="N6" s="24" t="s">
        <v>17</v>
      </c>
      <c r="O6" s="47">
        <v>0.1</v>
      </c>
      <c r="P6" s="25" t="s">
        <v>24</v>
      </c>
      <c r="S6" s="22">
        <v>75</v>
      </c>
      <c r="T6" s="44">
        <f t="shared" si="1"/>
        <v>230.10899999999998</v>
      </c>
    </row>
    <row r="7" spans="2:20" ht="15" customHeight="1" thickBot="1" x14ac:dyDescent="0.35">
      <c r="B7" s="49"/>
      <c r="C7" s="50"/>
      <c r="D7" s="2" t="s">
        <v>6</v>
      </c>
      <c r="E7" s="35">
        <v>32</v>
      </c>
      <c r="F7" s="30"/>
      <c r="G7" s="35">
        <f t="shared" si="0"/>
        <v>0</v>
      </c>
      <c r="H7" s="31"/>
      <c r="I7" s="37">
        <f t="shared" si="2"/>
        <v>0</v>
      </c>
      <c r="N7" s="26" t="s">
        <v>70</v>
      </c>
      <c r="O7" s="42">
        <f>(1+$O$4)*(1+$O$5)*(1+$O$6)</f>
        <v>3.06812</v>
      </c>
      <c r="S7" s="22">
        <v>62</v>
      </c>
      <c r="T7" s="44">
        <f t="shared" ref="T7" si="3">S7*(1+$O$4)*(1+$O$5)*(1+$O$6)</f>
        <v>190.22343999999998</v>
      </c>
    </row>
    <row r="8" spans="2:20" ht="15" customHeight="1" thickBot="1" x14ac:dyDescent="0.35">
      <c r="B8" s="49"/>
      <c r="C8" s="50"/>
      <c r="D8" s="1" t="s">
        <v>7</v>
      </c>
      <c r="E8" s="35">
        <v>40</v>
      </c>
      <c r="F8" s="30"/>
      <c r="G8" s="35">
        <f t="shared" si="0"/>
        <v>0</v>
      </c>
      <c r="H8" s="31"/>
      <c r="I8" s="37">
        <f t="shared" si="2"/>
        <v>0</v>
      </c>
      <c r="S8" s="22">
        <v>59.999999999999993</v>
      </c>
      <c r="T8" s="44">
        <f>S8*(1+$O$4)*(1+$O$5)*(1+$O$6)</f>
        <v>184.0872</v>
      </c>
    </row>
    <row r="9" spans="2:20" ht="15" customHeight="1" thickBot="1" x14ac:dyDescent="0.35">
      <c r="B9" s="49"/>
      <c r="C9" s="50"/>
      <c r="D9" s="2" t="s">
        <v>8</v>
      </c>
      <c r="E9" s="35">
        <v>85</v>
      </c>
      <c r="F9" s="30"/>
      <c r="G9" s="35">
        <f t="shared" si="0"/>
        <v>0</v>
      </c>
      <c r="H9" s="32"/>
      <c r="I9" s="37">
        <f t="shared" si="2"/>
        <v>0</v>
      </c>
      <c r="S9" s="22">
        <v>45</v>
      </c>
      <c r="T9" s="44">
        <f>S9*(1+$O$4)*(1+$O$5)*(1+$O$6)</f>
        <v>138.06540000000001</v>
      </c>
    </row>
    <row r="10" spans="2:20" ht="15" customHeight="1" thickBot="1" x14ac:dyDescent="0.35">
      <c r="B10" s="49"/>
      <c r="C10" s="50"/>
      <c r="D10" s="2" t="s">
        <v>9</v>
      </c>
      <c r="E10" s="35">
        <v>62</v>
      </c>
      <c r="F10" s="30"/>
      <c r="G10" s="35">
        <f t="shared" si="0"/>
        <v>0</v>
      </c>
      <c r="H10" s="31"/>
      <c r="I10" s="37">
        <f t="shared" si="2"/>
        <v>0</v>
      </c>
      <c r="S10" s="22">
        <v>40</v>
      </c>
      <c r="T10" s="44">
        <f>S10*(1+$O$4)*(1+$O$5)*(1+$O$6)</f>
        <v>122.7248</v>
      </c>
    </row>
    <row r="11" spans="2:20" ht="15" customHeight="1" thickBot="1" x14ac:dyDescent="0.35">
      <c r="B11" s="49"/>
      <c r="C11" s="50"/>
      <c r="D11" s="2" t="s">
        <v>10</v>
      </c>
      <c r="E11" s="35">
        <v>100</v>
      </c>
      <c r="F11" s="30"/>
      <c r="G11" s="35">
        <f t="shared" si="0"/>
        <v>0</v>
      </c>
      <c r="H11" s="31"/>
      <c r="I11" s="37">
        <f t="shared" si="2"/>
        <v>0</v>
      </c>
      <c r="N11" s="27" t="s">
        <v>73</v>
      </c>
      <c r="O11" s="43">
        <f>I70</f>
        <v>0</v>
      </c>
      <c r="S11" s="22">
        <v>35</v>
      </c>
      <c r="T11" s="44">
        <f t="shared" ref="T11" si="4">S11*(1+$O$4)*(1+$O$5)*(1+$O$6)</f>
        <v>107.38419999999999</v>
      </c>
    </row>
    <row r="12" spans="2:20" ht="15" customHeight="1" thickBot="1" x14ac:dyDescent="0.35">
      <c r="B12" s="49"/>
      <c r="C12" s="50"/>
      <c r="D12" s="2" t="s">
        <v>11</v>
      </c>
      <c r="E12" s="35">
        <v>100</v>
      </c>
      <c r="F12" s="30"/>
      <c r="G12" s="35">
        <f t="shared" si="0"/>
        <v>0</v>
      </c>
      <c r="H12" s="31"/>
      <c r="I12" s="37">
        <f t="shared" si="2"/>
        <v>0</v>
      </c>
      <c r="S12" s="45">
        <v>32</v>
      </c>
      <c r="T12" s="46">
        <f>S12*(1+$O$4)*(1+$O$5)*(1+$O$6)</f>
        <v>98.179839999999999</v>
      </c>
    </row>
    <row r="13" spans="2:20" ht="15" customHeight="1" thickBot="1" x14ac:dyDescent="0.35">
      <c r="B13" s="49"/>
      <c r="C13" s="50"/>
      <c r="D13" s="2" t="s">
        <v>12</v>
      </c>
      <c r="E13" s="35">
        <v>59.999999999999993</v>
      </c>
      <c r="F13" s="30"/>
      <c r="G13" s="35">
        <f t="shared" si="0"/>
        <v>0</v>
      </c>
      <c r="H13" s="31"/>
      <c r="I13" s="37">
        <f t="shared" si="2"/>
        <v>0</v>
      </c>
    </row>
    <row r="14" spans="2:20" ht="15" customHeight="1" thickBot="1" x14ac:dyDescent="0.35">
      <c r="B14" s="49"/>
      <c r="C14" s="50"/>
      <c r="D14" s="3" t="s">
        <v>13</v>
      </c>
      <c r="E14" s="36">
        <v>75</v>
      </c>
      <c r="F14" s="33"/>
      <c r="G14" s="36">
        <f t="shared" si="0"/>
        <v>0</v>
      </c>
      <c r="H14" s="34"/>
      <c r="I14" s="38">
        <f t="shared" si="2"/>
        <v>0</v>
      </c>
    </row>
    <row r="15" spans="2:20" ht="15" customHeight="1" thickBot="1" x14ac:dyDescent="0.35">
      <c r="B15" s="60" t="s">
        <v>76</v>
      </c>
      <c r="C15" s="59">
        <v>20</v>
      </c>
      <c r="D15" s="29" t="s">
        <v>82</v>
      </c>
      <c r="E15" s="35">
        <f>E4</f>
        <v>35</v>
      </c>
      <c r="F15" s="30"/>
      <c r="G15" s="35">
        <f t="shared" si="0"/>
        <v>0</v>
      </c>
      <c r="H15" s="31"/>
      <c r="I15" s="39">
        <f t="shared" si="2"/>
        <v>0</v>
      </c>
      <c r="N15" s="54" t="s">
        <v>85</v>
      </c>
      <c r="O15" s="54"/>
      <c r="P15" s="54"/>
    </row>
    <row r="16" spans="2:20" ht="15" customHeight="1" thickBot="1" x14ac:dyDescent="0.35">
      <c r="B16" s="60"/>
      <c r="C16" s="59"/>
      <c r="D16" s="1" t="s">
        <v>4</v>
      </c>
      <c r="E16" s="35">
        <f t="shared" ref="E16:E69" si="5">E5</f>
        <v>100</v>
      </c>
      <c r="F16" s="30"/>
      <c r="G16" s="35">
        <f t="shared" si="0"/>
        <v>0</v>
      </c>
      <c r="H16" s="31"/>
      <c r="I16" s="37">
        <f t="shared" si="2"/>
        <v>0</v>
      </c>
      <c r="N16" s="55"/>
      <c r="O16" s="55"/>
      <c r="P16" s="55"/>
    </row>
    <row r="17" spans="2:16" ht="15" customHeight="1" thickBot="1" x14ac:dyDescent="0.35">
      <c r="B17" s="60"/>
      <c r="C17" s="59"/>
      <c r="D17" s="2" t="s">
        <v>5</v>
      </c>
      <c r="E17" s="35">
        <f t="shared" si="5"/>
        <v>40</v>
      </c>
      <c r="F17" s="30"/>
      <c r="G17" s="35">
        <f t="shared" si="0"/>
        <v>0</v>
      </c>
      <c r="H17" s="31"/>
      <c r="I17" s="37">
        <f t="shared" si="2"/>
        <v>0</v>
      </c>
      <c r="N17" s="55"/>
      <c r="O17" s="55"/>
      <c r="P17" s="55"/>
    </row>
    <row r="18" spans="2:16" ht="15" customHeight="1" thickBot="1" x14ac:dyDescent="0.35">
      <c r="B18" s="60"/>
      <c r="C18" s="59"/>
      <c r="D18" s="2" t="s">
        <v>6</v>
      </c>
      <c r="E18" s="35">
        <f t="shared" si="5"/>
        <v>32</v>
      </c>
      <c r="F18" s="30"/>
      <c r="G18" s="35">
        <f t="shared" si="0"/>
        <v>0</v>
      </c>
      <c r="H18" s="31"/>
      <c r="I18" s="37">
        <f t="shared" si="2"/>
        <v>0</v>
      </c>
      <c r="N18" s="55"/>
      <c r="O18" s="55"/>
      <c r="P18" s="55"/>
    </row>
    <row r="19" spans="2:16" ht="15" customHeight="1" thickBot="1" x14ac:dyDescent="0.35">
      <c r="B19" s="60"/>
      <c r="C19" s="59"/>
      <c r="D19" s="1" t="s">
        <v>7</v>
      </c>
      <c r="E19" s="35">
        <f t="shared" si="5"/>
        <v>40</v>
      </c>
      <c r="F19" s="30"/>
      <c r="G19" s="35">
        <f t="shared" si="0"/>
        <v>0</v>
      </c>
      <c r="H19" s="31"/>
      <c r="I19" s="37">
        <f t="shared" si="2"/>
        <v>0</v>
      </c>
      <c r="N19" s="55"/>
      <c r="O19" s="55"/>
      <c r="P19" s="55"/>
    </row>
    <row r="20" spans="2:16" ht="15" customHeight="1" thickBot="1" x14ac:dyDescent="0.35">
      <c r="B20" s="60"/>
      <c r="C20" s="59"/>
      <c r="D20" s="2" t="s">
        <v>8</v>
      </c>
      <c r="E20" s="35">
        <f t="shared" si="5"/>
        <v>85</v>
      </c>
      <c r="F20" s="30"/>
      <c r="G20" s="35">
        <f t="shared" si="0"/>
        <v>0</v>
      </c>
      <c r="H20" s="32"/>
      <c r="I20" s="37">
        <f t="shared" si="2"/>
        <v>0</v>
      </c>
      <c r="N20" s="55"/>
      <c r="O20" s="55"/>
      <c r="P20" s="55"/>
    </row>
    <row r="21" spans="2:16" ht="15" customHeight="1" thickBot="1" x14ac:dyDescent="0.35">
      <c r="B21" s="60"/>
      <c r="C21" s="59"/>
      <c r="D21" s="2" t="s">
        <v>9</v>
      </c>
      <c r="E21" s="35">
        <f t="shared" si="5"/>
        <v>62</v>
      </c>
      <c r="F21" s="30"/>
      <c r="G21" s="35">
        <f t="shared" si="0"/>
        <v>0</v>
      </c>
      <c r="H21" s="31"/>
      <c r="I21" s="37">
        <f t="shared" si="2"/>
        <v>0</v>
      </c>
      <c r="N21" s="55"/>
      <c r="O21" s="55"/>
      <c r="P21" s="55"/>
    </row>
    <row r="22" spans="2:16" ht="15" customHeight="1" thickBot="1" x14ac:dyDescent="0.35">
      <c r="B22" s="60"/>
      <c r="C22" s="59"/>
      <c r="D22" s="2" t="s">
        <v>10</v>
      </c>
      <c r="E22" s="35">
        <f t="shared" si="5"/>
        <v>100</v>
      </c>
      <c r="F22" s="30"/>
      <c r="G22" s="35">
        <f t="shared" si="0"/>
        <v>0</v>
      </c>
      <c r="H22" s="31"/>
      <c r="I22" s="37">
        <f t="shared" si="2"/>
        <v>0</v>
      </c>
      <c r="N22" s="55"/>
      <c r="O22" s="55"/>
      <c r="P22" s="55"/>
    </row>
    <row r="23" spans="2:16" ht="15" customHeight="1" thickBot="1" x14ac:dyDescent="0.35">
      <c r="B23" s="60"/>
      <c r="C23" s="59"/>
      <c r="D23" s="2" t="s">
        <v>11</v>
      </c>
      <c r="E23" s="35">
        <f t="shared" si="5"/>
        <v>100</v>
      </c>
      <c r="F23" s="30"/>
      <c r="G23" s="35">
        <f t="shared" si="0"/>
        <v>0</v>
      </c>
      <c r="H23" s="31"/>
      <c r="I23" s="37">
        <f t="shared" si="2"/>
        <v>0</v>
      </c>
      <c r="N23" s="55"/>
      <c r="O23" s="55"/>
      <c r="P23" s="55"/>
    </row>
    <row r="24" spans="2:16" ht="15" customHeight="1" thickBot="1" x14ac:dyDescent="0.35">
      <c r="B24" s="60"/>
      <c r="C24" s="59"/>
      <c r="D24" s="2" t="s">
        <v>12</v>
      </c>
      <c r="E24" s="35">
        <f t="shared" si="5"/>
        <v>59.999999999999993</v>
      </c>
      <c r="F24" s="30"/>
      <c r="G24" s="35">
        <f t="shared" si="0"/>
        <v>0</v>
      </c>
      <c r="H24" s="31"/>
      <c r="I24" s="37">
        <f t="shared" si="2"/>
        <v>0</v>
      </c>
      <c r="N24" s="55"/>
      <c r="O24" s="55"/>
      <c r="P24" s="55"/>
    </row>
    <row r="25" spans="2:16" ht="15" customHeight="1" thickBot="1" x14ac:dyDescent="0.35">
      <c r="B25" s="60"/>
      <c r="C25" s="59"/>
      <c r="D25" s="3" t="s">
        <v>13</v>
      </c>
      <c r="E25" s="36">
        <f t="shared" si="5"/>
        <v>75</v>
      </c>
      <c r="F25" s="33"/>
      <c r="G25" s="36">
        <f t="shared" si="0"/>
        <v>0</v>
      </c>
      <c r="H25" s="34"/>
      <c r="I25" s="40">
        <f t="shared" si="2"/>
        <v>0</v>
      </c>
      <c r="N25" s="55"/>
      <c r="O25" s="55"/>
      <c r="P25" s="55"/>
    </row>
    <row r="26" spans="2:16" ht="15" customHeight="1" x14ac:dyDescent="0.3">
      <c r="B26" s="51" t="s">
        <v>77</v>
      </c>
      <c r="C26" s="61">
        <v>40</v>
      </c>
      <c r="D26" s="29" t="s">
        <v>82</v>
      </c>
      <c r="E26" s="35">
        <f t="shared" si="5"/>
        <v>35</v>
      </c>
      <c r="F26" s="30"/>
      <c r="G26" s="35">
        <f t="shared" si="0"/>
        <v>0</v>
      </c>
      <c r="H26" s="31"/>
      <c r="I26" s="39">
        <f t="shared" si="2"/>
        <v>0</v>
      </c>
      <c r="N26" s="55"/>
      <c r="O26" s="55"/>
      <c r="P26" s="55"/>
    </row>
    <row r="27" spans="2:16" ht="15" customHeight="1" x14ac:dyDescent="0.3">
      <c r="B27" s="52"/>
      <c r="C27" s="62"/>
      <c r="D27" s="1" t="s">
        <v>4</v>
      </c>
      <c r="E27" s="35">
        <f t="shared" si="5"/>
        <v>100</v>
      </c>
      <c r="F27" s="30"/>
      <c r="G27" s="35">
        <f t="shared" si="0"/>
        <v>0</v>
      </c>
      <c r="H27" s="31"/>
      <c r="I27" s="37">
        <f t="shared" si="2"/>
        <v>0</v>
      </c>
      <c r="N27" s="55"/>
      <c r="O27" s="55"/>
      <c r="P27" s="55"/>
    </row>
    <row r="28" spans="2:16" ht="15" customHeight="1" x14ac:dyDescent="0.3">
      <c r="B28" s="52"/>
      <c r="C28" s="62"/>
      <c r="D28" s="2" t="s">
        <v>5</v>
      </c>
      <c r="E28" s="35">
        <f t="shared" si="5"/>
        <v>40</v>
      </c>
      <c r="F28" s="30"/>
      <c r="G28" s="35">
        <f t="shared" si="0"/>
        <v>0</v>
      </c>
      <c r="H28" s="31"/>
      <c r="I28" s="37">
        <f t="shared" si="2"/>
        <v>0</v>
      </c>
      <c r="N28" s="55"/>
      <c r="O28" s="55"/>
      <c r="P28" s="55"/>
    </row>
    <row r="29" spans="2:16" ht="15" customHeight="1" x14ac:dyDescent="0.3">
      <c r="B29" s="52"/>
      <c r="C29" s="62"/>
      <c r="D29" s="2" t="s">
        <v>6</v>
      </c>
      <c r="E29" s="35">
        <f t="shared" si="5"/>
        <v>32</v>
      </c>
      <c r="F29" s="30"/>
      <c r="G29" s="35">
        <f t="shared" si="0"/>
        <v>0</v>
      </c>
      <c r="H29" s="31"/>
      <c r="I29" s="37">
        <f t="shared" si="2"/>
        <v>0</v>
      </c>
      <c r="N29" s="55"/>
      <c r="O29" s="55"/>
      <c r="P29" s="55"/>
    </row>
    <row r="30" spans="2:16" ht="15" customHeight="1" x14ac:dyDescent="0.3">
      <c r="B30" s="52"/>
      <c r="C30" s="62"/>
      <c r="D30" s="1" t="s">
        <v>7</v>
      </c>
      <c r="E30" s="35">
        <f t="shared" si="5"/>
        <v>40</v>
      </c>
      <c r="F30" s="30"/>
      <c r="G30" s="35">
        <f t="shared" si="0"/>
        <v>0</v>
      </c>
      <c r="H30" s="31"/>
      <c r="I30" s="37">
        <f t="shared" si="2"/>
        <v>0</v>
      </c>
      <c r="N30" s="55"/>
      <c r="O30" s="55"/>
      <c r="P30" s="55"/>
    </row>
    <row r="31" spans="2:16" ht="15" customHeight="1" x14ac:dyDescent="0.3">
      <c r="B31" s="52"/>
      <c r="C31" s="62"/>
      <c r="D31" s="2" t="s">
        <v>8</v>
      </c>
      <c r="E31" s="35">
        <f t="shared" si="5"/>
        <v>85</v>
      </c>
      <c r="F31" s="30"/>
      <c r="G31" s="35">
        <f t="shared" si="0"/>
        <v>0</v>
      </c>
      <c r="H31" s="32"/>
      <c r="I31" s="37">
        <f t="shared" si="2"/>
        <v>0</v>
      </c>
      <c r="N31" s="55"/>
      <c r="O31" s="55"/>
      <c r="P31" s="55"/>
    </row>
    <row r="32" spans="2:16" ht="15" customHeight="1" x14ac:dyDescent="0.3">
      <c r="B32" s="52"/>
      <c r="C32" s="62"/>
      <c r="D32" s="2" t="s">
        <v>9</v>
      </c>
      <c r="E32" s="35">
        <f t="shared" si="5"/>
        <v>62</v>
      </c>
      <c r="F32" s="30"/>
      <c r="G32" s="35">
        <f t="shared" si="0"/>
        <v>0</v>
      </c>
      <c r="H32" s="31"/>
      <c r="I32" s="37">
        <f t="shared" si="2"/>
        <v>0</v>
      </c>
      <c r="N32" s="55"/>
      <c r="O32" s="55"/>
      <c r="P32" s="55"/>
    </row>
    <row r="33" spans="2:16" ht="15" customHeight="1" x14ac:dyDescent="0.3">
      <c r="B33" s="52"/>
      <c r="C33" s="62"/>
      <c r="D33" s="2" t="s">
        <v>10</v>
      </c>
      <c r="E33" s="35">
        <f t="shared" si="5"/>
        <v>100</v>
      </c>
      <c r="F33" s="30"/>
      <c r="G33" s="35">
        <f t="shared" si="0"/>
        <v>0</v>
      </c>
      <c r="H33" s="31"/>
      <c r="I33" s="37">
        <f t="shared" si="2"/>
        <v>0</v>
      </c>
      <c r="N33" s="55"/>
      <c r="O33" s="55"/>
      <c r="P33" s="55"/>
    </row>
    <row r="34" spans="2:16" ht="15" customHeight="1" x14ac:dyDescent="0.3">
      <c r="B34" s="52"/>
      <c r="C34" s="62"/>
      <c r="D34" s="2" t="s">
        <v>11</v>
      </c>
      <c r="E34" s="35">
        <f t="shared" si="5"/>
        <v>100</v>
      </c>
      <c r="F34" s="30"/>
      <c r="G34" s="35">
        <f t="shared" si="0"/>
        <v>0</v>
      </c>
      <c r="H34" s="31"/>
      <c r="I34" s="37">
        <f t="shared" si="2"/>
        <v>0</v>
      </c>
    </row>
    <row r="35" spans="2:16" ht="15" customHeight="1" x14ac:dyDescent="0.3">
      <c r="B35" s="52"/>
      <c r="C35" s="62"/>
      <c r="D35" s="2" t="s">
        <v>12</v>
      </c>
      <c r="E35" s="35">
        <f t="shared" si="5"/>
        <v>59.999999999999993</v>
      </c>
      <c r="F35" s="30"/>
      <c r="G35" s="35">
        <f t="shared" si="0"/>
        <v>0</v>
      </c>
      <c r="H35" s="31"/>
      <c r="I35" s="37">
        <f t="shared" si="2"/>
        <v>0</v>
      </c>
    </row>
    <row r="36" spans="2:16" ht="15" customHeight="1" thickBot="1" x14ac:dyDescent="0.35">
      <c r="B36" s="53"/>
      <c r="C36" s="63"/>
      <c r="D36" s="3" t="s">
        <v>13</v>
      </c>
      <c r="E36" s="36">
        <f t="shared" si="5"/>
        <v>75</v>
      </c>
      <c r="F36" s="33"/>
      <c r="G36" s="36">
        <f t="shared" ref="G36:G67" si="6">F36*$O$7</f>
        <v>0</v>
      </c>
      <c r="H36" s="34"/>
      <c r="I36" s="40">
        <f t="shared" si="2"/>
        <v>0</v>
      </c>
    </row>
    <row r="37" spans="2:16" ht="15" customHeight="1" x14ac:dyDescent="0.3">
      <c r="B37" s="51" t="s">
        <v>78</v>
      </c>
      <c r="C37" s="64">
        <v>100</v>
      </c>
      <c r="D37" s="29" t="s">
        <v>82</v>
      </c>
      <c r="E37" s="35">
        <f t="shared" si="5"/>
        <v>35</v>
      </c>
      <c r="F37" s="30"/>
      <c r="G37" s="35">
        <f t="shared" si="6"/>
        <v>0</v>
      </c>
      <c r="H37" s="31"/>
      <c r="I37" s="39">
        <f t="shared" si="2"/>
        <v>0</v>
      </c>
    </row>
    <row r="38" spans="2:16" ht="15" customHeight="1" x14ac:dyDescent="0.3">
      <c r="B38" s="52"/>
      <c r="C38" s="65"/>
      <c r="D38" s="1" t="s">
        <v>4</v>
      </c>
      <c r="E38" s="35">
        <f t="shared" si="5"/>
        <v>100</v>
      </c>
      <c r="F38" s="30"/>
      <c r="G38" s="35">
        <f t="shared" si="6"/>
        <v>0</v>
      </c>
      <c r="H38" s="31"/>
      <c r="I38" s="37">
        <f t="shared" si="2"/>
        <v>0</v>
      </c>
    </row>
    <row r="39" spans="2:16" ht="15" customHeight="1" x14ac:dyDescent="0.3">
      <c r="B39" s="52"/>
      <c r="C39" s="65"/>
      <c r="D39" s="2" t="s">
        <v>5</v>
      </c>
      <c r="E39" s="35">
        <f t="shared" si="5"/>
        <v>40</v>
      </c>
      <c r="F39" s="30"/>
      <c r="G39" s="35">
        <f t="shared" si="6"/>
        <v>0</v>
      </c>
      <c r="H39" s="31"/>
      <c r="I39" s="37">
        <f t="shared" si="2"/>
        <v>0</v>
      </c>
    </row>
    <row r="40" spans="2:16" ht="15" customHeight="1" x14ac:dyDescent="0.3">
      <c r="B40" s="52"/>
      <c r="C40" s="65"/>
      <c r="D40" s="2" t="s">
        <v>6</v>
      </c>
      <c r="E40" s="35">
        <f t="shared" si="5"/>
        <v>32</v>
      </c>
      <c r="F40" s="30"/>
      <c r="G40" s="35">
        <f t="shared" si="6"/>
        <v>0</v>
      </c>
      <c r="H40" s="31"/>
      <c r="I40" s="37">
        <f t="shared" si="2"/>
        <v>0</v>
      </c>
    </row>
    <row r="41" spans="2:16" ht="15" customHeight="1" x14ac:dyDescent="0.3">
      <c r="B41" s="52"/>
      <c r="C41" s="65"/>
      <c r="D41" s="1" t="s">
        <v>7</v>
      </c>
      <c r="E41" s="35">
        <f t="shared" si="5"/>
        <v>40</v>
      </c>
      <c r="F41" s="30"/>
      <c r="G41" s="35">
        <f t="shared" si="6"/>
        <v>0</v>
      </c>
      <c r="H41" s="31"/>
      <c r="I41" s="37">
        <f t="shared" si="2"/>
        <v>0</v>
      </c>
    </row>
    <row r="42" spans="2:16" ht="15" customHeight="1" x14ac:dyDescent="0.3">
      <c r="B42" s="52"/>
      <c r="C42" s="65"/>
      <c r="D42" s="2" t="s">
        <v>8</v>
      </c>
      <c r="E42" s="35">
        <f t="shared" si="5"/>
        <v>85</v>
      </c>
      <c r="F42" s="30"/>
      <c r="G42" s="35">
        <f t="shared" si="6"/>
        <v>0</v>
      </c>
      <c r="H42" s="32"/>
      <c r="I42" s="37">
        <f t="shared" si="2"/>
        <v>0</v>
      </c>
    </row>
    <row r="43" spans="2:16" ht="15" customHeight="1" x14ac:dyDescent="0.3">
      <c r="B43" s="52"/>
      <c r="C43" s="65"/>
      <c r="D43" s="2" t="s">
        <v>9</v>
      </c>
      <c r="E43" s="35">
        <f t="shared" si="5"/>
        <v>62</v>
      </c>
      <c r="F43" s="30"/>
      <c r="G43" s="35">
        <f t="shared" si="6"/>
        <v>0</v>
      </c>
      <c r="H43" s="31"/>
      <c r="I43" s="37">
        <f t="shared" si="2"/>
        <v>0</v>
      </c>
    </row>
    <row r="44" spans="2:16" ht="15" customHeight="1" x14ac:dyDescent="0.3">
      <c r="B44" s="52"/>
      <c r="C44" s="65"/>
      <c r="D44" s="2" t="s">
        <v>10</v>
      </c>
      <c r="E44" s="35">
        <f t="shared" si="5"/>
        <v>100</v>
      </c>
      <c r="F44" s="30"/>
      <c r="G44" s="35">
        <f t="shared" si="6"/>
        <v>0</v>
      </c>
      <c r="H44" s="31"/>
      <c r="I44" s="37">
        <f t="shared" si="2"/>
        <v>0</v>
      </c>
    </row>
    <row r="45" spans="2:16" ht="15" customHeight="1" x14ac:dyDescent="0.3">
      <c r="B45" s="52"/>
      <c r="C45" s="65"/>
      <c r="D45" s="2" t="s">
        <v>11</v>
      </c>
      <c r="E45" s="35">
        <f t="shared" si="5"/>
        <v>100</v>
      </c>
      <c r="F45" s="30"/>
      <c r="G45" s="35">
        <f t="shared" si="6"/>
        <v>0</v>
      </c>
      <c r="H45" s="31"/>
      <c r="I45" s="37">
        <f t="shared" si="2"/>
        <v>0</v>
      </c>
    </row>
    <row r="46" spans="2:16" ht="15" customHeight="1" x14ac:dyDescent="0.3">
      <c r="B46" s="52"/>
      <c r="C46" s="65"/>
      <c r="D46" s="2" t="s">
        <v>12</v>
      </c>
      <c r="E46" s="35">
        <f t="shared" si="5"/>
        <v>59.999999999999993</v>
      </c>
      <c r="F46" s="30"/>
      <c r="G46" s="35">
        <f t="shared" si="6"/>
        <v>0</v>
      </c>
      <c r="H46" s="31"/>
      <c r="I46" s="37">
        <f t="shared" si="2"/>
        <v>0</v>
      </c>
    </row>
    <row r="47" spans="2:16" ht="15" customHeight="1" thickBot="1" x14ac:dyDescent="0.35">
      <c r="B47" s="53"/>
      <c r="C47" s="66"/>
      <c r="D47" s="3" t="s">
        <v>13</v>
      </c>
      <c r="E47" s="36">
        <f t="shared" si="5"/>
        <v>75</v>
      </c>
      <c r="F47" s="33"/>
      <c r="G47" s="36">
        <f t="shared" si="6"/>
        <v>0</v>
      </c>
      <c r="H47" s="34"/>
      <c r="I47" s="40">
        <f t="shared" si="2"/>
        <v>0</v>
      </c>
    </row>
    <row r="48" spans="2:16" x14ac:dyDescent="0.3">
      <c r="B48" s="67" t="s">
        <v>79</v>
      </c>
      <c r="C48" s="64">
        <v>5</v>
      </c>
      <c r="D48" s="29" t="s">
        <v>82</v>
      </c>
      <c r="E48" s="35">
        <f t="shared" si="5"/>
        <v>35</v>
      </c>
      <c r="F48" s="30"/>
      <c r="G48" s="35">
        <f t="shared" si="6"/>
        <v>0</v>
      </c>
      <c r="H48" s="31"/>
      <c r="I48" s="39">
        <f t="shared" si="2"/>
        <v>0</v>
      </c>
    </row>
    <row r="49" spans="2:9" ht="15" customHeight="1" x14ac:dyDescent="0.3">
      <c r="B49" s="68"/>
      <c r="C49" s="65"/>
      <c r="D49" s="1" t="s">
        <v>4</v>
      </c>
      <c r="E49" s="35">
        <f t="shared" si="5"/>
        <v>100</v>
      </c>
      <c r="F49" s="30"/>
      <c r="G49" s="35">
        <f t="shared" si="6"/>
        <v>0</v>
      </c>
      <c r="H49" s="31"/>
      <c r="I49" s="37">
        <f t="shared" si="2"/>
        <v>0</v>
      </c>
    </row>
    <row r="50" spans="2:9" ht="15" customHeight="1" x14ac:dyDescent="0.3">
      <c r="B50" s="68"/>
      <c r="C50" s="65"/>
      <c r="D50" s="2" t="s">
        <v>5</v>
      </c>
      <c r="E50" s="35">
        <f t="shared" si="5"/>
        <v>40</v>
      </c>
      <c r="F50" s="30"/>
      <c r="G50" s="35">
        <f t="shared" si="6"/>
        <v>0</v>
      </c>
      <c r="H50" s="31"/>
      <c r="I50" s="37">
        <f t="shared" si="2"/>
        <v>0</v>
      </c>
    </row>
    <row r="51" spans="2:9" ht="15" customHeight="1" x14ac:dyDescent="0.3">
      <c r="B51" s="68"/>
      <c r="C51" s="65"/>
      <c r="D51" s="2" t="s">
        <v>6</v>
      </c>
      <c r="E51" s="35">
        <f t="shared" si="5"/>
        <v>32</v>
      </c>
      <c r="F51" s="30"/>
      <c r="G51" s="35">
        <f t="shared" si="6"/>
        <v>0</v>
      </c>
      <c r="H51" s="31"/>
      <c r="I51" s="37">
        <f t="shared" si="2"/>
        <v>0</v>
      </c>
    </row>
    <row r="52" spans="2:9" ht="15" customHeight="1" x14ac:dyDescent="0.3">
      <c r="B52" s="68"/>
      <c r="C52" s="65"/>
      <c r="D52" s="1" t="s">
        <v>7</v>
      </c>
      <c r="E52" s="35">
        <f t="shared" si="5"/>
        <v>40</v>
      </c>
      <c r="F52" s="30"/>
      <c r="G52" s="35">
        <f t="shared" si="6"/>
        <v>0</v>
      </c>
      <c r="H52" s="31"/>
      <c r="I52" s="37">
        <f t="shared" si="2"/>
        <v>0</v>
      </c>
    </row>
    <row r="53" spans="2:9" ht="15" customHeight="1" x14ac:dyDescent="0.3">
      <c r="B53" s="68"/>
      <c r="C53" s="65"/>
      <c r="D53" s="2" t="s">
        <v>8</v>
      </c>
      <c r="E53" s="35">
        <f t="shared" si="5"/>
        <v>85</v>
      </c>
      <c r="F53" s="30"/>
      <c r="G53" s="35">
        <f t="shared" si="6"/>
        <v>0</v>
      </c>
      <c r="H53" s="32"/>
      <c r="I53" s="37">
        <f t="shared" si="2"/>
        <v>0</v>
      </c>
    </row>
    <row r="54" spans="2:9" ht="15" customHeight="1" x14ac:dyDescent="0.3">
      <c r="B54" s="68"/>
      <c r="C54" s="65"/>
      <c r="D54" s="2" t="s">
        <v>9</v>
      </c>
      <c r="E54" s="35">
        <f t="shared" si="5"/>
        <v>62</v>
      </c>
      <c r="F54" s="30"/>
      <c r="G54" s="35">
        <f t="shared" si="6"/>
        <v>0</v>
      </c>
      <c r="H54" s="31"/>
      <c r="I54" s="37">
        <f t="shared" si="2"/>
        <v>0</v>
      </c>
    </row>
    <row r="55" spans="2:9" ht="15" customHeight="1" x14ac:dyDescent="0.3">
      <c r="B55" s="68"/>
      <c r="C55" s="65"/>
      <c r="D55" s="2" t="s">
        <v>10</v>
      </c>
      <c r="E55" s="35">
        <f t="shared" si="5"/>
        <v>100</v>
      </c>
      <c r="F55" s="30"/>
      <c r="G55" s="35">
        <f t="shared" si="6"/>
        <v>0</v>
      </c>
      <c r="H55" s="31"/>
      <c r="I55" s="37">
        <f t="shared" si="2"/>
        <v>0</v>
      </c>
    </row>
    <row r="56" spans="2:9" ht="15" customHeight="1" x14ac:dyDescent="0.3">
      <c r="B56" s="68"/>
      <c r="C56" s="65"/>
      <c r="D56" s="2" t="s">
        <v>11</v>
      </c>
      <c r="E56" s="35">
        <f t="shared" si="5"/>
        <v>100</v>
      </c>
      <c r="F56" s="30"/>
      <c r="G56" s="35">
        <f t="shared" si="6"/>
        <v>0</v>
      </c>
      <c r="H56" s="31"/>
      <c r="I56" s="37">
        <f t="shared" si="2"/>
        <v>0</v>
      </c>
    </row>
    <row r="57" spans="2:9" ht="15" customHeight="1" x14ac:dyDescent="0.3">
      <c r="B57" s="68"/>
      <c r="C57" s="65"/>
      <c r="D57" s="2" t="s">
        <v>12</v>
      </c>
      <c r="E57" s="35">
        <f t="shared" si="5"/>
        <v>59.999999999999993</v>
      </c>
      <c r="F57" s="30"/>
      <c r="G57" s="35">
        <f t="shared" si="6"/>
        <v>0</v>
      </c>
      <c r="H57" s="31"/>
      <c r="I57" s="37">
        <f t="shared" si="2"/>
        <v>0</v>
      </c>
    </row>
    <row r="58" spans="2:9" ht="15" customHeight="1" thickBot="1" x14ac:dyDescent="0.35">
      <c r="B58" s="69"/>
      <c r="C58" s="66"/>
      <c r="D58" s="3" t="s">
        <v>13</v>
      </c>
      <c r="E58" s="36">
        <f t="shared" si="5"/>
        <v>75</v>
      </c>
      <c r="F58" s="33"/>
      <c r="G58" s="36">
        <f t="shared" si="6"/>
        <v>0</v>
      </c>
      <c r="H58" s="34"/>
      <c r="I58" s="40">
        <f t="shared" si="2"/>
        <v>0</v>
      </c>
    </row>
    <row r="59" spans="2:9" x14ac:dyDescent="0.3">
      <c r="B59" s="67" t="s">
        <v>80</v>
      </c>
      <c r="C59" s="64">
        <v>10</v>
      </c>
      <c r="D59" s="29" t="s">
        <v>82</v>
      </c>
      <c r="E59" s="35">
        <f t="shared" si="5"/>
        <v>35</v>
      </c>
      <c r="F59" s="30"/>
      <c r="G59" s="35">
        <f t="shared" si="6"/>
        <v>0</v>
      </c>
      <c r="H59" s="31"/>
      <c r="I59" s="39">
        <f t="shared" si="2"/>
        <v>0</v>
      </c>
    </row>
    <row r="60" spans="2:9" ht="15" customHeight="1" x14ac:dyDescent="0.3">
      <c r="B60" s="68"/>
      <c r="C60" s="65"/>
      <c r="D60" s="1" t="s">
        <v>4</v>
      </c>
      <c r="E60" s="35">
        <f t="shared" si="5"/>
        <v>100</v>
      </c>
      <c r="F60" s="30"/>
      <c r="G60" s="35">
        <f t="shared" si="6"/>
        <v>0</v>
      </c>
      <c r="H60" s="31"/>
      <c r="I60" s="37">
        <f t="shared" si="2"/>
        <v>0</v>
      </c>
    </row>
    <row r="61" spans="2:9" ht="15" customHeight="1" x14ac:dyDescent="0.3">
      <c r="B61" s="68"/>
      <c r="C61" s="65"/>
      <c r="D61" s="2" t="s">
        <v>5</v>
      </c>
      <c r="E61" s="35">
        <f t="shared" si="5"/>
        <v>40</v>
      </c>
      <c r="F61" s="30"/>
      <c r="G61" s="35">
        <f t="shared" si="6"/>
        <v>0</v>
      </c>
      <c r="H61" s="31"/>
      <c r="I61" s="37">
        <f t="shared" si="2"/>
        <v>0</v>
      </c>
    </row>
    <row r="62" spans="2:9" ht="15" customHeight="1" x14ac:dyDescent="0.3">
      <c r="B62" s="68"/>
      <c r="C62" s="65"/>
      <c r="D62" s="2" t="s">
        <v>6</v>
      </c>
      <c r="E62" s="35">
        <f t="shared" si="5"/>
        <v>32</v>
      </c>
      <c r="F62" s="30"/>
      <c r="G62" s="35">
        <f t="shared" si="6"/>
        <v>0</v>
      </c>
      <c r="H62" s="31"/>
      <c r="I62" s="37">
        <f t="shared" si="2"/>
        <v>0</v>
      </c>
    </row>
    <row r="63" spans="2:9" ht="15" customHeight="1" x14ac:dyDescent="0.3">
      <c r="B63" s="68"/>
      <c r="C63" s="65"/>
      <c r="D63" s="1" t="s">
        <v>7</v>
      </c>
      <c r="E63" s="35">
        <f t="shared" si="5"/>
        <v>40</v>
      </c>
      <c r="F63" s="30"/>
      <c r="G63" s="35">
        <f t="shared" si="6"/>
        <v>0</v>
      </c>
      <c r="H63" s="31"/>
      <c r="I63" s="37">
        <f t="shared" si="2"/>
        <v>0</v>
      </c>
    </row>
    <row r="64" spans="2:9" ht="15" customHeight="1" x14ac:dyDescent="0.3">
      <c r="B64" s="68"/>
      <c r="C64" s="65"/>
      <c r="D64" s="2" t="s">
        <v>8</v>
      </c>
      <c r="E64" s="35">
        <f t="shared" si="5"/>
        <v>85</v>
      </c>
      <c r="F64" s="30"/>
      <c r="G64" s="35">
        <f t="shared" si="6"/>
        <v>0</v>
      </c>
      <c r="H64" s="32"/>
      <c r="I64" s="37">
        <f t="shared" si="2"/>
        <v>0</v>
      </c>
    </row>
    <row r="65" spans="2:9" ht="15" customHeight="1" x14ac:dyDescent="0.3">
      <c r="B65" s="68"/>
      <c r="C65" s="65"/>
      <c r="D65" s="2" t="s">
        <v>9</v>
      </c>
      <c r="E65" s="35">
        <f t="shared" si="5"/>
        <v>62</v>
      </c>
      <c r="F65" s="30"/>
      <c r="G65" s="35">
        <f t="shared" si="6"/>
        <v>0</v>
      </c>
      <c r="H65" s="31"/>
      <c r="I65" s="37">
        <f t="shared" si="2"/>
        <v>0</v>
      </c>
    </row>
    <row r="66" spans="2:9" ht="15" customHeight="1" x14ac:dyDescent="0.3">
      <c r="B66" s="68"/>
      <c r="C66" s="65"/>
      <c r="D66" s="2" t="s">
        <v>10</v>
      </c>
      <c r="E66" s="35">
        <f t="shared" si="5"/>
        <v>100</v>
      </c>
      <c r="F66" s="30"/>
      <c r="G66" s="35">
        <f t="shared" si="6"/>
        <v>0</v>
      </c>
      <c r="H66" s="31"/>
      <c r="I66" s="37">
        <f t="shared" si="2"/>
        <v>0</v>
      </c>
    </row>
    <row r="67" spans="2:9" ht="15" customHeight="1" x14ac:dyDescent="0.3">
      <c r="B67" s="68"/>
      <c r="C67" s="65"/>
      <c r="D67" s="2" t="s">
        <v>11</v>
      </c>
      <c r="E67" s="35">
        <f t="shared" si="5"/>
        <v>100</v>
      </c>
      <c r="F67" s="30"/>
      <c r="G67" s="35">
        <f t="shared" si="6"/>
        <v>0</v>
      </c>
      <c r="H67" s="31"/>
      <c r="I67" s="37">
        <f t="shared" si="2"/>
        <v>0</v>
      </c>
    </row>
    <row r="68" spans="2:9" ht="15" customHeight="1" x14ac:dyDescent="0.3">
      <c r="B68" s="68"/>
      <c r="C68" s="65"/>
      <c r="D68" s="2" t="s">
        <v>12</v>
      </c>
      <c r="E68" s="35">
        <f t="shared" si="5"/>
        <v>59.999999999999993</v>
      </c>
      <c r="F68" s="30"/>
      <c r="G68" s="35">
        <f t="shared" ref="G68" si="7">F68*$O$7</f>
        <v>0</v>
      </c>
      <c r="H68" s="31"/>
      <c r="I68" s="37">
        <f t="shared" si="2"/>
        <v>0</v>
      </c>
    </row>
    <row r="69" spans="2:9" ht="15" customHeight="1" thickBot="1" x14ac:dyDescent="0.35">
      <c r="B69" s="69"/>
      <c r="C69" s="66"/>
      <c r="D69" s="3" t="s">
        <v>13</v>
      </c>
      <c r="E69" s="36">
        <f t="shared" si="5"/>
        <v>75</v>
      </c>
      <c r="F69" s="33"/>
      <c r="G69" s="36">
        <f t="shared" ref="G69" si="8">F69*$O$7</f>
        <v>0</v>
      </c>
      <c r="H69" s="34"/>
      <c r="I69" s="40">
        <f t="shared" ref="I69" si="9">H69*G69</f>
        <v>0</v>
      </c>
    </row>
    <row r="70" spans="2:9" ht="14.5" thickBot="1" x14ac:dyDescent="0.35">
      <c r="C70" s="4"/>
      <c r="D70" s="28"/>
      <c r="E70" s="56" t="s">
        <v>14</v>
      </c>
      <c r="F70" s="57"/>
      <c r="G70" s="57"/>
      <c r="H70" s="58"/>
      <c r="I70" s="41">
        <f>SUM(I5:I69)</f>
        <v>0</v>
      </c>
    </row>
  </sheetData>
  <sheetProtection sheet="1" objects="1" scenarios="1"/>
  <mergeCells count="14">
    <mergeCell ref="E70:H70"/>
    <mergeCell ref="C15:C25"/>
    <mergeCell ref="B15:B25"/>
    <mergeCell ref="C26:C36"/>
    <mergeCell ref="C37:C47"/>
    <mergeCell ref="C48:C58"/>
    <mergeCell ref="C59:C69"/>
    <mergeCell ref="B59:B69"/>
    <mergeCell ref="B48:B58"/>
    <mergeCell ref="B4:B14"/>
    <mergeCell ref="C4:C14"/>
    <mergeCell ref="B37:B47"/>
    <mergeCell ref="B26:B36"/>
    <mergeCell ref="N15:P33"/>
  </mergeCells>
  <dataValidations disablePrompts="1" count="3">
    <dataValidation type="decimal" allowBlank="1" showInputMessage="1" showErrorMessage="1" sqref="O4" xr:uid="{7B8B7BE0-F8BE-4824-AE9B-6A5B0D11DAA1}">
      <formula1>0</formula1>
      <formula2>0.468</formula2>
    </dataValidation>
    <dataValidation type="decimal" allowBlank="1" showInputMessage="1" showErrorMessage="1" sqref="O5" xr:uid="{4AAF301E-D0AA-4C48-8AEC-22A3B3982C8D}">
      <formula1>0</formula1>
      <formula2>0.9</formula2>
    </dataValidation>
    <dataValidation type="decimal" allowBlank="1" showInputMessage="1" showErrorMessage="1" sqref="O6" xr:uid="{30310E96-53BD-44DB-A402-77C0B7AC887B}">
      <formula1>0</formula1>
      <formula2>0.1</formula2>
    </dataValidation>
  </dataValidations>
  <pageMargins left="0.7" right="0.7" top="0.75" bottom="0.75" header="0.3" footer="0.3"/>
  <pageSetup scale="47" fitToWidth="0" orientation="landscape" horizontalDpi="1200" verticalDpi="1200" r:id="rId1"/>
  <headerFooter>
    <oddHeader>&amp;C&amp;"Arial,Bold"&amp;14ATTACHMENT 1
BUDGET FORMS</oddHeader>
    <oddFooter>&amp;L&amp;"Arial,Regular"&amp;12May 2025&amp;C&amp;"Arial,Regular"&amp;12Page &amp;P of &amp;N
 &amp;A&amp;R&amp;"Arial,Regular"&amp;12RFP-24-401-ADM-01</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7E949-D898-4601-9128-02D78DC74C28}">
  <dimension ref="A1:P2025"/>
  <sheetViews>
    <sheetView workbookViewId="0">
      <selection activeCell="E7" sqref="E7"/>
    </sheetView>
  </sheetViews>
  <sheetFormatPr defaultRowHeight="14.5" x14ac:dyDescent="0.35"/>
  <sheetData>
    <row r="1" spans="1:1" x14ac:dyDescent="0.35">
      <c r="A1" t="s">
        <v>72</v>
      </c>
    </row>
    <row r="2025" spans="16:16" x14ac:dyDescent="0.35">
      <c r="P2025"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6199-51F3-4BB5-AB3E-0EF1019D2AA2}">
  <sheetPr>
    <pageSetUpPr fitToPage="1"/>
  </sheetPr>
  <dimension ref="B2:T70"/>
  <sheetViews>
    <sheetView topLeftCell="B1" zoomScaleNormal="100" workbookViewId="0">
      <selection activeCell="D27" sqref="D27"/>
    </sheetView>
  </sheetViews>
  <sheetFormatPr defaultColWidth="8.7265625" defaultRowHeight="14" x14ac:dyDescent="0.3"/>
  <cols>
    <col min="1" max="1" width="8.7265625" style="18"/>
    <col min="2" max="2" width="54.81640625" style="18" customWidth="1"/>
    <col min="3" max="3" width="41.54296875" style="18" customWidth="1"/>
    <col min="4" max="4" width="33.453125" style="18" customWidth="1"/>
    <col min="5" max="7" width="19.453125" style="18" customWidth="1"/>
    <col min="8" max="8" width="18" style="18" customWidth="1"/>
    <col min="9" max="9" width="36" style="18" customWidth="1"/>
    <col min="10" max="13" width="8.7265625" style="18"/>
    <col min="14" max="14" width="31.81640625" style="18" customWidth="1"/>
    <col min="15" max="15" width="30.54296875" style="18" customWidth="1"/>
    <col min="16" max="16" width="44.54296875" style="18" customWidth="1"/>
    <col min="17" max="18" width="8.7265625" style="18"/>
    <col min="19" max="19" width="28" style="18" customWidth="1"/>
    <col min="20" max="20" width="19.26953125" style="18" customWidth="1"/>
    <col min="21" max="16384" width="8.7265625" style="18"/>
  </cols>
  <sheetData>
    <row r="2" spans="2:20" ht="14.5" thickBot="1" x14ac:dyDescent="0.35"/>
    <row r="3" spans="2:20" ht="42.5" thickBot="1" x14ac:dyDescent="0.35">
      <c r="B3" s="19" t="s">
        <v>0</v>
      </c>
      <c r="C3" s="16" t="s">
        <v>1</v>
      </c>
      <c r="D3" s="16" t="s">
        <v>2</v>
      </c>
      <c r="E3" s="16" t="s">
        <v>84</v>
      </c>
      <c r="F3" s="16" t="s">
        <v>86</v>
      </c>
      <c r="G3" s="16" t="s">
        <v>83</v>
      </c>
      <c r="H3" s="48" t="s">
        <v>3</v>
      </c>
      <c r="I3" s="17" t="s">
        <v>15</v>
      </c>
      <c r="N3" s="20" t="s">
        <v>18</v>
      </c>
      <c r="O3" s="21" t="s">
        <v>20</v>
      </c>
      <c r="P3" s="21" t="s">
        <v>21</v>
      </c>
      <c r="S3" s="21" t="s">
        <v>74</v>
      </c>
      <c r="T3" s="21" t="s">
        <v>69</v>
      </c>
    </row>
    <row r="4" spans="2:20" ht="14.5" thickBot="1" x14ac:dyDescent="0.35">
      <c r="B4" s="49" t="s">
        <v>75</v>
      </c>
      <c r="C4" s="50">
        <v>20</v>
      </c>
      <c r="D4" s="29" t="s">
        <v>82</v>
      </c>
      <c r="E4" s="35">
        <v>35</v>
      </c>
      <c r="F4" s="30"/>
      <c r="G4" s="35">
        <f t="shared" ref="G4:G35" si="0">F4*$O$7</f>
        <v>0</v>
      </c>
      <c r="H4" s="31"/>
      <c r="I4" s="37">
        <f>H4*G4</f>
        <v>0</v>
      </c>
      <c r="N4" s="22" t="s">
        <v>16</v>
      </c>
      <c r="O4" s="47">
        <v>0.46800000000000003</v>
      </c>
      <c r="P4" s="23" t="s">
        <v>22</v>
      </c>
      <c r="S4" s="22">
        <v>100</v>
      </c>
      <c r="T4" s="44">
        <f t="shared" ref="T4:T7" si="1">S4*(1+$O$4)*(1+$O$5)*(1+$O$6)</f>
        <v>306.81200000000007</v>
      </c>
    </row>
    <row r="5" spans="2:20" ht="15" customHeight="1" thickBot="1" x14ac:dyDescent="0.35">
      <c r="B5" s="49"/>
      <c r="C5" s="50"/>
      <c r="D5" s="1" t="s">
        <v>4</v>
      </c>
      <c r="E5" s="35">
        <v>100</v>
      </c>
      <c r="F5" s="30"/>
      <c r="G5" s="35">
        <f t="shared" si="0"/>
        <v>0</v>
      </c>
      <c r="H5" s="31"/>
      <c r="I5" s="37">
        <f t="shared" ref="I5:I68" si="2">H5*G5</f>
        <v>0</v>
      </c>
      <c r="N5" s="22" t="s">
        <v>19</v>
      </c>
      <c r="O5" s="47">
        <v>0.9</v>
      </c>
      <c r="P5" s="23" t="s">
        <v>23</v>
      </c>
      <c r="S5" s="22">
        <v>80</v>
      </c>
      <c r="T5" s="44">
        <f t="shared" si="1"/>
        <v>245.4496</v>
      </c>
    </row>
    <row r="6" spans="2:20" ht="15" customHeight="1" thickBot="1" x14ac:dyDescent="0.35">
      <c r="B6" s="49"/>
      <c r="C6" s="50"/>
      <c r="D6" s="2" t="s">
        <v>5</v>
      </c>
      <c r="E6" s="35">
        <v>40</v>
      </c>
      <c r="F6" s="30"/>
      <c r="G6" s="35">
        <f t="shared" si="0"/>
        <v>0</v>
      </c>
      <c r="H6" s="31"/>
      <c r="I6" s="37">
        <f t="shared" si="2"/>
        <v>0</v>
      </c>
      <c r="N6" s="24" t="s">
        <v>17</v>
      </c>
      <c r="O6" s="47">
        <v>0.1</v>
      </c>
      <c r="P6" s="25" t="s">
        <v>24</v>
      </c>
      <c r="S6" s="22">
        <v>75</v>
      </c>
      <c r="T6" s="44">
        <f t="shared" si="1"/>
        <v>230.10899999999998</v>
      </c>
    </row>
    <row r="7" spans="2:20" ht="15" customHeight="1" thickBot="1" x14ac:dyDescent="0.35">
      <c r="B7" s="49"/>
      <c r="C7" s="50"/>
      <c r="D7" s="2" t="s">
        <v>6</v>
      </c>
      <c r="E7" s="35">
        <v>32</v>
      </c>
      <c r="F7" s="30"/>
      <c r="G7" s="35">
        <f t="shared" si="0"/>
        <v>0</v>
      </c>
      <c r="H7" s="31"/>
      <c r="I7" s="37">
        <f t="shared" si="2"/>
        <v>0</v>
      </c>
      <c r="N7" s="26" t="s">
        <v>70</v>
      </c>
      <c r="O7" s="42">
        <f>(1+$O$4)*(1+$O$5)*(1+$O$6)</f>
        <v>3.06812</v>
      </c>
      <c r="S7" s="22">
        <v>62</v>
      </c>
      <c r="T7" s="44">
        <f t="shared" si="1"/>
        <v>190.22343999999998</v>
      </c>
    </row>
    <row r="8" spans="2:20" ht="15" customHeight="1" thickBot="1" x14ac:dyDescent="0.35">
      <c r="B8" s="49"/>
      <c r="C8" s="50"/>
      <c r="D8" s="1" t="s">
        <v>7</v>
      </c>
      <c r="E8" s="35">
        <v>40</v>
      </c>
      <c r="F8" s="30"/>
      <c r="G8" s="35">
        <f t="shared" si="0"/>
        <v>0</v>
      </c>
      <c r="H8" s="31"/>
      <c r="I8" s="37">
        <f t="shared" si="2"/>
        <v>0</v>
      </c>
      <c r="S8" s="22">
        <v>59.999999999999993</v>
      </c>
      <c r="T8" s="44">
        <f>S8*(1+$O$4)*(1+$O$5)*(1+$O$6)</f>
        <v>184.0872</v>
      </c>
    </row>
    <row r="9" spans="2:20" ht="15" customHeight="1" thickBot="1" x14ac:dyDescent="0.35">
      <c r="B9" s="49"/>
      <c r="C9" s="50"/>
      <c r="D9" s="2" t="s">
        <v>8</v>
      </c>
      <c r="E9" s="35">
        <v>85</v>
      </c>
      <c r="F9" s="30"/>
      <c r="G9" s="35">
        <f t="shared" si="0"/>
        <v>0</v>
      </c>
      <c r="H9" s="32"/>
      <c r="I9" s="37">
        <f t="shared" si="2"/>
        <v>0</v>
      </c>
      <c r="S9" s="22">
        <v>45</v>
      </c>
      <c r="T9" s="44">
        <f>S9*(1+$O$4)*(1+$O$5)*(1+$O$6)</f>
        <v>138.06540000000001</v>
      </c>
    </row>
    <row r="10" spans="2:20" ht="15" customHeight="1" thickBot="1" x14ac:dyDescent="0.35">
      <c r="B10" s="49"/>
      <c r="C10" s="50"/>
      <c r="D10" s="2" t="s">
        <v>9</v>
      </c>
      <c r="E10" s="35">
        <v>62</v>
      </c>
      <c r="F10" s="30"/>
      <c r="G10" s="35">
        <f t="shared" si="0"/>
        <v>0</v>
      </c>
      <c r="H10" s="31"/>
      <c r="I10" s="37">
        <f t="shared" si="2"/>
        <v>0</v>
      </c>
      <c r="S10" s="22">
        <v>40</v>
      </c>
      <c r="T10" s="44">
        <f>S10*(1+$O$4)*(1+$O$5)*(1+$O$6)</f>
        <v>122.7248</v>
      </c>
    </row>
    <row r="11" spans="2:20" ht="15" customHeight="1" thickBot="1" x14ac:dyDescent="0.35">
      <c r="B11" s="49"/>
      <c r="C11" s="50"/>
      <c r="D11" s="2" t="s">
        <v>10</v>
      </c>
      <c r="E11" s="35">
        <v>100</v>
      </c>
      <c r="F11" s="30"/>
      <c r="G11" s="35">
        <f t="shared" si="0"/>
        <v>0</v>
      </c>
      <c r="H11" s="31"/>
      <c r="I11" s="37">
        <f t="shared" si="2"/>
        <v>0</v>
      </c>
      <c r="N11" s="27" t="s">
        <v>73</v>
      </c>
      <c r="O11" s="43">
        <f>I70</f>
        <v>0</v>
      </c>
      <c r="S11" s="22">
        <v>35</v>
      </c>
      <c r="T11" s="44">
        <f t="shared" ref="T11" si="3">S11*(1+$O$4)*(1+$O$5)*(1+$O$6)</f>
        <v>107.38419999999999</v>
      </c>
    </row>
    <row r="12" spans="2:20" ht="15" customHeight="1" thickBot="1" x14ac:dyDescent="0.35">
      <c r="B12" s="49"/>
      <c r="C12" s="50"/>
      <c r="D12" s="2" t="s">
        <v>11</v>
      </c>
      <c r="E12" s="35">
        <v>100</v>
      </c>
      <c r="F12" s="30"/>
      <c r="G12" s="35">
        <f t="shared" si="0"/>
        <v>0</v>
      </c>
      <c r="H12" s="31"/>
      <c r="I12" s="37">
        <f t="shared" si="2"/>
        <v>0</v>
      </c>
      <c r="S12" s="45">
        <v>32</v>
      </c>
      <c r="T12" s="46">
        <f>S12*(1+$O$4)*(1+$O$5)*(1+$O$6)</f>
        <v>98.179839999999999</v>
      </c>
    </row>
    <row r="13" spans="2:20" ht="15" customHeight="1" thickBot="1" x14ac:dyDescent="0.35">
      <c r="B13" s="49"/>
      <c r="C13" s="50"/>
      <c r="D13" s="2" t="s">
        <v>12</v>
      </c>
      <c r="E13" s="35">
        <v>59.999999999999993</v>
      </c>
      <c r="F13" s="30"/>
      <c r="G13" s="35">
        <f t="shared" si="0"/>
        <v>0</v>
      </c>
      <c r="H13" s="31"/>
      <c r="I13" s="37">
        <f t="shared" si="2"/>
        <v>0</v>
      </c>
    </row>
    <row r="14" spans="2:20" ht="15" customHeight="1" thickBot="1" x14ac:dyDescent="0.35">
      <c r="B14" s="49"/>
      <c r="C14" s="50"/>
      <c r="D14" s="3" t="s">
        <v>13</v>
      </c>
      <c r="E14" s="36">
        <v>75</v>
      </c>
      <c r="F14" s="33"/>
      <c r="G14" s="36">
        <f t="shared" si="0"/>
        <v>0</v>
      </c>
      <c r="H14" s="34"/>
      <c r="I14" s="38">
        <f t="shared" si="2"/>
        <v>0</v>
      </c>
    </row>
    <row r="15" spans="2:20" ht="15" customHeight="1" thickBot="1" x14ac:dyDescent="0.35">
      <c r="B15" s="60" t="s">
        <v>76</v>
      </c>
      <c r="C15" s="59">
        <v>20</v>
      </c>
      <c r="D15" s="29" t="s">
        <v>82</v>
      </c>
      <c r="E15" s="35">
        <f>E4</f>
        <v>35</v>
      </c>
      <c r="F15" s="30"/>
      <c r="G15" s="35">
        <f t="shared" si="0"/>
        <v>0</v>
      </c>
      <c r="H15" s="31"/>
      <c r="I15" s="39">
        <f t="shared" si="2"/>
        <v>0</v>
      </c>
      <c r="N15" s="54" t="s">
        <v>85</v>
      </c>
      <c r="O15" s="54"/>
      <c r="P15" s="54"/>
    </row>
    <row r="16" spans="2:20" ht="15" customHeight="1" thickBot="1" x14ac:dyDescent="0.35">
      <c r="B16" s="60"/>
      <c r="C16" s="59"/>
      <c r="D16" s="1" t="s">
        <v>4</v>
      </c>
      <c r="E16" s="35">
        <f t="shared" ref="E16:E69" si="4">E5</f>
        <v>100</v>
      </c>
      <c r="F16" s="30"/>
      <c r="G16" s="35">
        <f t="shared" si="0"/>
        <v>0</v>
      </c>
      <c r="H16" s="31"/>
      <c r="I16" s="37">
        <f t="shared" si="2"/>
        <v>0</v>
      </c>
      <c r="N16" s="55"/>
      <c r="O16" s="55"/>
      <c r="P16" s="55"/>
    </row>
    <row r="17" spans="2:16" ht="15" customHeight="1" thickBot="1" x14ac:dyDescent="0.35">
      <c r="B17" s="60"/>
      <c r="C17" s="59"/>
      <c r="D17" s="2" t="s">
        <v>5</v>
      </c>
      <c r="E17" s="35">
        <f t="shared" si="4"/>
        <v>40</v>
      </c>
      <c r="F17" s="30"/>
      <c r="G17" s="35">
        <f t="shared" si="0"/>
        <v>0</v>
      </c>
      <c r="H17" s="31"/>
      <c r="I17" s="37">
        <f t="shared" si="2"/>
        <v>0</v>
      </c>
      <c r="N17" s="55"/>
      <c r="O17" s="55"/>
      <c r="P17" s="55"/>
    </row>
    <row r="18" spans="2:16" ht="15" customHeight="1" thickBot="1" x14ac:dyDescent="0.35">
      <c r="B18" s="60"/>
      <c r="C18" s="59"/>
      <c r="D18" s="2" t="s">
        <v>6</v>
      </c>
      <c r="E18" s="35">
        <f t="shared" si="4"/>
        <v>32</v>
      </c>
      <c r="F18" s="30"/>
      <c r="G18" s="35">
        <f t="shared" si="0"/>
        <v>0</v>
      </c>
      <c r="H18" s="31"/>
      <c r="I18" s="37">
        <f t="shared" si="2"/>
        <v>0</v>
      </c>
      <c r="N18" s="55"/>
      <c r="O18" s="55"/>
      <c r="P18" s="55"/>
    </row>
    <row r="19" spans="2:16" ht="15" customHeight="1" thickBot="1" x14ac:dyDescent="0.35">
      <c r="B19" s="60"/>
      <c r="C19" s="59"/>
      <c r="D19" s="1" t="s">
        <v>7</v>
      </c>
      <c r="E19" s="35">
        <f t="shared" si="4"/>
        <v>40</v>
      </c>
      <c r="F19" s="30"/>
      <c r="G19" s="35">
        <f t="shared" si="0"/>
        <v>0</v>
      </c>
      <c r="H19" s="31"/>
      <c r="I19" s="37">
        <f t="shared" si="2"/>
        <v>0</v>
      </c>
      <c r="N19" s="55"/>
      <c r="O19" s="55"/>
      <c r="P19" s="55"/>
    </row>
    <row r="20" spans="2:16" ht="15" customHeight="1" thickBot="1" x14ac:dyDescent="0.35">
      <c r="B20" s="60"/>
      <c r="C20" s="59"/>
      <c r="D20" s="2" t="s">
        <v>8</v>
      </c>
      <c r="E20" s="35">
        <f t="shared" si="4"/>
        <v>85</v>
      </c>
      <c r="F20" s="30"/>
      <c r="G20" s="35">
        <f t="shared" si="0"/>
        <v>0</v>
      </c>
      <c r="H20" s="32"/>
      <c r="I20" s="37">
        <f t="shared" si="2"/>
        <v>0</v>
      </c>
      <c r="N20" s="55"/>
      <c r="O20" s="55"/>
      <c r="P20" s="55"/>
    </row>
    <row r="21" spans="2:16" ht="15" customHeight="1" thickBot="1" x14ac:dyDescent="0.35">
      <c r="B21" s="60"/>
      <c r="C21" s="59"/>
      <c r="D21" s="2" t="s">
        <v>9</v>
      </c>
      <c r="E21" s="35">
        <f t="shared" si="4"/>
        <v>62</v>
      </c>
      <c r="F21" s="30"/>
      <c r="G21" s="35">
        <f t="shared" si="0"/>
        <v>0</v>
      </c>
      <c r="H21" s="31"/>
      <c r="I21" s="37">
        <f t="shared" si="2"/>
        <v>0</v>
      </c>
      <c r="N21" s="55"/>
      <c r="O21" s="55"/>
      <c r="P21" s="55"/>
    </row>
    <row r="22" spans="2:16" ht="15" customHeight="1" thickBot="1" x14ac:dyDescent="0.35">
      <c r="B22" s="60"/>
      <c r="C22" s="59"/>
      <c r="D22" s="2" t="s">
        <v>10</v>
      </c>
      <c r="E22" s="35">
        <f t="shared" si="4"/>
        <v>100</v>
      </c>
      <c r="F22" s="30"/>
      <c r="G22" s="35">
        <f t="shared" si="0"/>
        <v>0</v>
      </c>
      <c r="H22" s="31"/>
      <c r="I22" s="37">
        <f t="shared" si="2"/>
        <v>0</v>
      </c>
      <c r="N22" s="55"/>
      <c r="O22" s="55"/>
      <c r="P22" s="55"/>
    </row>
    <row r="23" spans="2:16" ht="15" customHeight="1" thickBot="1" x14ac:dyDescent="0.35">
      <c r="B23" s="60"/>
      <c r="C23" s="59"/>
      <c r="D23" s="2" t="s">
        <v>11</v>
      </c>
      <c r="E23" s="35">
        <f t="shared" si="4"/>
        <v>100</v>
      </c>
      <c r="F23" s="30"/>
      <c r="G23" s="35">
        <f t="shared" si="0"/>
        <v>0</v>
      </c>
      <c r="H23" s="31"/>
      <c r="I23" s="37">
        <f t="shared" si="2"/>
        <v>0</v>
      </c>
      <c r="N23" s="55"/>
      <c r="O23" s="55"/>
      <c r="P23" s="55"/>
    </row>
    <row r="24" spans="2:16" ht="15" customHeight="1" thickBot="1" x14ac:dyDescent="0.35">
      <c r="B24" s="60"/>
      <c r="C24" s="59"/>
      <c r="D24" s="2" t="s">
        <v>12</v>
      </c>
      <c r="E24" s="35">
        <f t="shared" si="4"/>
        <v>59.999999999999993</v>
      </c>
      <c r="F24" s="30"/>
      <c r="G24" s="35">
        <f t="shared" si="0"/>
        <v>0</v>
      </c>
      <c r="H24" s="31"/>
      <c r="I24" s="37">
        <f t="shared" si="2"/>
        <v>0</v>
      </c>
      <c r="N24" s="55"/>
      <c r="O24" s="55"/>
      <c r="P24" s="55"/>
    </row>
    <row r="25" spans="2:16" ht="15" customHeight="1" thickBot="1" x14ac:dyDescent="0.35">
      <c r="B25" s="60"/>
      <c r="C25" s="59"/>
      <c r="D25" s="3" t="s">
        <v>13</v>
      </c>
      <c r="E25" s="36">
        <f t="shared" si="4"/>
        <v>75</v>
      </c>
      <c r="F25" s="33"/>
      <c r="G25" s="36">
        <f t="shared" si="0"/>
        <v>0</v>
      </c>
      <c r="H25" s="34"/>
      <c r="I25" s="40">
        <f t="shared" si="2"/>
        <v>0</v>
      </c>
      <c r="N25" s="55"/>
      <c r="O25" s="55"/>
      <c r="P25" s="55"/>
    </row>
    <row r="26" spans="2:16" ht="15" customHeight="1" x14ac:dyDescent="0.3">
      <c r="B26" s="51" t="s">
        <v>77</v>
      </c>
      <c r="C26" s="61">
        <v>40</v>
      </c>
      <c r="D26" s="29" t="s">
        <v>82</v>
      </c>
      <c r="E26" s="35">
        <f t="shared" si="4"/>
        <v>35</v>
      </c>
      <c r="F26" s="30"/>
      <c r="G26" s="35">
        <f t="shared" si="0"/>
        <v>0</v>
      </c>
      <c r="H26" s="31"/>
      <c r="I26" s="39">
        <f t="shared" si="2"/>
        <v>0</v>
      </c>
      <c r="N26" s="55"/>
      <c r="O26" s="55"/>
      <c r="P26" s="55"/>
    </row>
    <row r="27" spans="2:16" ht="15" customHeight="1" x14ac:dyDescent="0.3">
      <c r="B27" s="52"/>
      <c r="C27" s="62"/>
      <c r="D27" s="1" t="s">
        <v>4</v>
      </c>
      <c r="E27" s="35">
        <f t="shared" si="4"/>
        <v>100</v>
      </c>
      <c r="F27" s="30"/>
      <c r="G27" s="35">
        <f t="shared" si="0"/>
        <v>0</v>
      </c>
      <c r="H27" s="31"/>
      <c r="I27" s="37">
        <f t="shared" si="2"/>
        <v>0</v>
      </c>
      <c r="N27" s="55"/>
      <c r="O27" s="55"/>
      <c r="P27" s="55"/>
    </row>
    <row r="28" spans="2:16" ht="15" customHeight="1" x14ac:dyDescent="0.3">
      <c r="B28" s="52"/>
      <c r="C28" s="62"/>
      <c r="D28" s="2" t="s">
        <v>5</v>
      </c>
      <c r="E28" s="35">
        <f t="shared" si="4"/>
        <v>40</v>
      </c>
      <c r="F28" s="30"/>
      <c r="G28" s="35">
        <f t="shared" si="0"/>
        <v>0</v>
      </c>
      <c r="H28" s="31"/>
      <c r="I28" s="37">
        <f t="shared" si="2"/>
        <v>0</v>
      </c>
      <c r="N28" s="55"/>
      <c r="O28" s="55"/>
      <c r="P28" s="55"/>
    </row>
    <row r="29" spans="2:16" ht="15" customHeight="1" x14ac:dyDescent="0.3">
      <c r="B29" s="52"/>
      <c r="C29" s="62"/>
      <c r="D29" s="2" t="s">
        <v>6</v>
      </c>
      <c r="E29" s="35">
        <f t="shared" si="4"/>
        <v>32</v>
      </c>
      <c r="F29" s="30"/>
      <c r="G29" s="35">
        <f t="shared" si="0"/>
        <v>0</v>
      </c>
      <c r="H29" s="31"/>
      <c r="I29" s="37">
        <f t="shared" si="2"/>
        <v>0</v>
      </c>
      <c r="N29" s="55"/>
      <c r="O29" s="55"/>
      <c r="P29" s="55"/>
    </row>
    <row r="30" spans="2:16" ht="15" customHeight="1" x14ac:dyDescent="0.3">
      <c r="B30" s="52"/>
      <c r="C30" s="62"/>
      <c r="D30" s="1" t="s">
        <v>7</v>
      </c>
      <c r="E30" s="35">
        <f t="shared" si="4"/>
        <v>40</v>
      </c>
      <c r="F30" s="30"/>
      <c r="G30" s="35">
        <f t="shared" si="0"/>
        <v>0</v>
      </c>
      <c r="H30" s="31"/>
      <c r="I30" s="37">
        <f t="shared" si="2"/>
        <v>0</v>
      </c>
      <c r="N30" s="55"/>
      <c r="O30" s="55"/>
      <c r="P30" s="55"/>
    </row>
    <row r="31" spans="2:16" ht="15" customHeight="1" x14ac:dyDescent="0.3">
      <c r="B31" s="52"/>
      <c r="C31" s="62"/>
      <c r="D31" s="2" t="s">
        <v>8</v>
      </c>
      <c r="E31" s="35">
        <f t="shared" si="4"/>
        <v>85</v>
      </c>
      <c r="F31" s="30"/>
      <c r="G31" s="35">
        <f t="shared" si="0"/>
        <v>0</v>
      </c>
      <c r="H31" s="32"/>
      <c r="I31" s="37">
        <f t="shared" si="2"/>
        <v>0</v>
      </c>
      <c r="N31" s="55"/>
      <c r="O31" s="55"/>
      <c r="P31" s="55"/>
    </row>
    <row r="32" spans="2:16" ht="15" customHeight="1" x14ac:dyDescent="0.3">
      <c r="B32" s="52"/>
      <c r="C32" s="62"/>
      <c r="D32" s="2" t="s">
        <v>9</v>
      </c>
      <c r="E32" s="35">
        <f t="shared" si="4"/>
        <v>62</v>
      </c>
      <c r="F32" s="30"/>
      <c r="G32" s="35">
        <f t="shared" si="0"/>
        <v>0</v>
      </c>
      <c r="H32" s="31"/>
      <c r="I32" s="37">
        <f t="shared" si="2"/>
        <v>0</v>
      </c>
      <c r="N32" s="55"/>
      <c r="O32" s="55"/>
      <c r="P32" s="55"/>
    </row>
    <row r="33" spans="2:16" ht="15" customHeight="1" x14ac:dyDescent="0.3">
      <c r="B33" s="52"/>
      <c r="C33" s="62"/>
      <c r="D33" s="2" t="s">
        <v>10</v>
      </c>
      <c r="E33" s="35">
        <f t="shared" si="4"/>
        <v>100</v>
      </c>
      <c r="F33" s="30"/>
      <c r="G33" s="35">
        <f t="shared" si="0"/>
        <v>0</v>
      </c>
      <c r="H33" s="31"/>
      <c r="I33" s="37">
        <f t="shared" si="2"/>
        <v>0</v>
      </c>
      <c r="N33" s="55"/>
      <c r="O33" s="55"/>
      <c r="P33" s="55"/>
    </row>
    <row r="34" spans="2:16" ht="15" customHeight="1" x14ac:dyDescent="0.3">
      <c r="B34" s="52"/>
      <c r="C34" s="62"/>
      <c r="D34" s="2" t="s">
        <v>11</v>
      </c>
      <c r="E34" s="35">
        <f t="shared" si="4"/>
        <v>100</v>
      </c>
      <c r="F34" s="30"/>
      <c r="G34" s="35">
        <f t="shared" si="0"/>
        <v>0</v>
      </c>
      <c r="H34" s="31"/>
      <c r="I34" s="37">
        <f t="shared" si="2"/>
        <v>0</v>
      </c>
    </row>
    <row r="35" spans="2:16" ht="15" customHeight="1" x14ac:dyDescent="0.3">
      <c r="B35" s="52"/>
      <c r="C35" s="62"/>
      <c r="D35" s="2" t="s">
        <v>12</v>
      </c>
      <c r="E35" s="35">
        <f t="shared" si="4"/>
        <v>59.999999999999993</v>
      </c>
      <c r="F35" s="30"/>
      <c r="G35" s="35">
        <f t="shared" si="0"/>
        <v>0</v>
      </c>
      <c r="H35" s="31"/>
      <c r="I35" s="37">
        <f t="shared" si="2"/>
        <v>0</v>
      </c>
    </row>
    <row r="36" spans="2:16" ht="15" customHeight="1" thickBot="1" x14ac:dyDescent="0.35">
      <c r="B36" s="53"/>
      <c r="C36" s="63"/>
      <c r="D36" s="3" t="s">
        <v>13</v>
      </c>
      <c r="E36" s="36">
        <f t="shared" si="4"/>
        <v>75</v>
      </c>
      <c r="F36" s="33"/>
      <c r="G36" s="36">
        <f t="shared" ref="G36:G67" si="5">F36*$O$7</f>
        <v>0</v>
      </c>
      <c r="H36" s="34"/>
      <c r="I36" s="40">
        <f t="shared" si="2"/>
        <v>0</v>
      </c>
    </row>
    <row r="37" spans="2:16" ht="15" customHeight="1" x14ac:dyDescent="0.3">
      <c r="B37" s="51" t="s">
        <v>78</v>
      </c>
      <c r="C37" s="64">
        <v>100</v>
      </c>
      <c r="D37" s="29" t="s">
        <v>82</v>
      </c>
      <c r="E37" s="35">
        <f t="shared" si="4"/>
        <v>35</v>
      </c>
      <c r="F37" s="30"/>
      <c r="G37" s="35">
        <f t="shared" si="5"/>
        <v>0</v>
      </c>
      <c r="H37" s="31"/>
      <c r="I37" s="39">
        <f t="shared" si="2"/>
        <v>0</v>
      </c>
    </row>
    <row r="38" spans="2:16" ht="15" customHeight="1" x14ac:dyDescent="0.3">
      <c r="B38" s="52"/>
      <c r="C38" s="65"/>
      <c r="D38" s="1" t="s">
        <v>4</v>
      </c>
      <c r="E38" s="35">
        <f t="shared" si="4"/>
        <v>100</v>
      </c>
      <c r="F38" s="30"/>
      <c r="G38" s="35">
        <f t="shared" si="5"/>
        <v>0</v>
      </c>
      <c r="H38" s="31"/>
      <c r="I38" s="37">
        <f t="shared" si="2"/>
        <v>0</v>
      </c>
    </row>
    <row r="39" spans="2:16" ht="15" customHeight="1" x14ac:dyDescent="0.3">
      <c r="B39" s="52"/>
      <c r="C39" s="65"/>
      <c r="D39" s="2" t="s">
        <v>5</v>
      </c>
      <c r="E39" s="35">
        <f t="shared" si="4"/>
        <v>40</v>
      </c>
      <c r="F39" s="30"/>
      <c r="G39" s="35">
        <f t="shared" si="5"/>
        <v>0</v>
      </c>
      <c r="H39" s="31"/>
      <c r="I39" s="37">
        <f t="shared" si="2"/>
        <v>0</v>
      </c>
    </row>
    <row r="40" spans="2:16" ht="15" customHeight="1" x14ac:dyDescent="0.3">
      <c r="B40" s="52"/>
      <c r="C40" s="65"/>
      <c r="D40" s="2" t="s">
        <v>6</v>
      </c>
      <c r="E40" s="35">
        <f t="shared" si="4"/>
        <v>32</v>
      </c>
      <c r="F40" s="30"/>
      <c r="G40" s="35">
        <f t="shared" si="5"/>
        <v>0</v>
      </c>
      <c r="H40" s="31"/>
      <c r="I40" s="37">
        <f t="shared" si="2"/>
        <v>0</v>
      </c>
    </row>
    <row r="41" spans="2:16" ht="15" customHeight="1" x14ac:dyDescent="0.3">
      <c r="B41" s="52"/>
      <c r="C41" s="65"/>
      <c r="D41" s="1" t="s">
        <v>7</v>
      </c>
      <c r="E41" s="35">
        <f t="shared" si="4"/>
        <v>40</v>
      </c>
      <c r="F41" s="30"/>
      <c r="G41" s="35">
        <f t="shared" si="5"/>
        <v>0</v>
      </c>
      <c r="H41" s="31"/>
      <c r="I41" s="37">
        <f t="shared" si="2"/>
        <v>0</v>
      </c>
    </row>
    <row r="42" spans="2:16" ht="15" customHeight="1" x14ac:dyDescent="0.3">
      <c r="B42" s="52"/>
      <c r="C42" s="65"/>
      <c r="D42" s="2" t="s">
        <v>8</v>
      </c>
      <c r="E42" s="35">
        <f t="shared" si="4"/>
        <v>85</v>
      </c>
      <c r="F42" s="30"/>
      <c r="G42" s="35">
        <f t="shared" si="5"/>
        <v>0</v>
      </c>
      <c r="H42" s="32"/>
      <c r="I42" s="37">
        <f t="shared" si="2"/>
        <v>0</v>
      </c>
    </row>
    <row r="43" spans="2:16" ht="15" customHeight="1" x14ac:dyDescent="0.3">
      <c r="B43" s="52"/>
      <c r="C43" s="65"/>
      <c r="D43" s="2" t="s">
        <v>9</v>
      </c>
      <c r="E43" s="35">
        <f t="shared" si="4"/>
        <v>62</v>
      </c>
      <c r="F43" s="30"/>
      <c r="G43" s="35">
        <f t="shared" si="5"/>
        <v>0</v>
      </c>
      <c r="H43" s="31"/>
      <c r="I43" s="37">
        <f t="shared" si="2"/>
        <v>0</v>
      </c>
    </row>
    <row r="44" spans="2:16" ht="15" customHeight="1" x14ac:dyDescent="0.3">
      <c r="B44" s="52"/>
      <c r="C44" s="65"/>
      <c r="D44" s="2" t="s">
        <v>10</v>
      </c>
      <c r="E44" s="35">
        <f t="shared" si="4"/>
        <v>100</v>
      </c>
      <c r="F44" s="30"/>
      <c r="G44" s="35">
        <f t="shared" si="5"/>
        <v>0</v>
      </c>
      <c r="H44" s="31"/>
      <c r="I44" s="37">
        <f t="shared" si="2"/>
        <v>0</v>
      </c>
    </row>
    <row r="45" spans="2:16" ht="15" customHeight="1" x14ac:dyDescent="0.3">
      <c r="B45" s="52"/>
      <c r="C45" s="65"/>
      <c r="D45" s="2" t="s">
        <v>11</v>
      </c>
      <c r="E45" s="35">
        <f t="shared" si="4"/>
        <v>100</v>
      </c>
      <c r="F45" s="30"/>
      <c r="G45" s="35">
        <f t="shared" si="5"/>
        <v>0</v>
      </c>
      <c r="H45" s="31"/>
      <c r="I45" s="37">
        <f t="shared" si="2"/>
        <v>0</v>
      </c>
    </row>
    <row r="46" spans="2:16" ht="15" customHeight="1" x14ac:dyDescent="0.3">
      <c r="B46" s="52"/>
      <c r="C46" s="65"/>
      <c r="D46" s="2" t="s">
        <v>12</v>
      </c>
      <c r="E46" s="35">
        <f t="shared" si="4"/>
        <v>59.999999999999993</v>
      </c>
      <c r="F46" s="30"/>
      <c r="G46" s="35">
        <f t="shared" si="5"/>
        <v>0</v>
      </c>
      <c r="H46" s="31"/>
      <c r="I46" s="37">
        <f t="shared" si="2"/>
        <v>0</v>
      </c>
    </row>
    <row r="47" spans="2:16" ht="15" customHeight="1" thickBot="1" x14ac:dyDescent="0.35">
      <c r="B47" s="53"/>
      <c r="C47" s="66"/>
      <c r="D47" s="3" t="s">
        <v>13</v>
      </c>
      <c r="E47" s="36">
        <f t="shared" si="4"/>
        <v>75</v>
      </c>
      <c r="F47" s="33"/>
      <c r="G47" s="36">
        <f t="shared" si="5"/>
        <v>0</v>
      </c>
      <c r="H47" s="34"/>
      <c r="I47" s="40">
        <f t="shared" si="2"/>
        <v>0</v>
      </c>
    </row>
    <row r="48" spans="2:16" x14ac:dyDescent="0.3">
      <c r="B48" s="67" t="s">
        <v>79</v>
      </c>
      <c r="C48" s="64">
        <v>5</v>
      </c>
      <c r="D48" s="29" t="s">
        <v>82</v>
      </c>
      <c r="E48" s="35">
        <f t="shared" si="4"/>
        <v>35</v>
      </c>
      <c r="F48" s="30"/>
      <c r="G48" s="35">
        <f t="shared" si="5"/>
        <v>0</v>
      </c>
      <c r="H48" s="31"/>
      <c r="I48" s="39">
        <f t="shared" si="2"/>
        <v>0</v>
      </c>
    </row>
    <row r="49" spans="2:9" ht="15" customHeight="1" x14ac:dyDescent="0.3">
      <c r="B49" s="68"/>
      <c r="C49" s="65"/>
      <c r="D49" s="1" t="s">
        <v>4</v>
      </c>
      <c r="E49" s="35">
        <f t="shared" si="4"/>
        <v>100</v>
      </c>
      <c r="F49" s="30"/>
      <c r="G49" s="35">
        <f t="shared" si="5"/>
        <v>0</v>
      </c>
      <c r="H49" s="31"/>
      <c r="I49" s="37">
        <f t="shared" si="2"/>
        <v>0</v>
      </c>
    </row>
    <row r="50" spans="2:9" ht="15" customHeight="1" x14ac:dyDescent="0.3">
      <c r="B50" s="68"/>
      <c r="C50" s="65"/>
      <c r="D50" s="2" t="s">
        <v>5</v>
      </c>
      <c r="E50" s="35">
        <f t="shared" si="4"/>
        <v>40</v>
      </c>
      <c r="F50" s="30"/>
      <c r="G50" s="35">
        <f t="shared" si="5"/>
        <v>0</v>
      </c>
      <c r="H50" s="31"/>
      <c r="I50" s="37">
        <f t="shared" si="2"/>
        <v>0</v>
      </c>
    </row>
    <row r="51" spans="2:9" ht="15" customHeight="1" x14ac:dyDescent="0.3">
      <c r="B51" s="68"/>
      <c r="C51" s="65"/>
      <c r="D51" s="2" t="s">
        <v>6</v>
      </c>
      <c r="E51" s="35">
        <f t="shared" si="4"/>
        <v>32</v>
      </c>
      <c r="F51" s="30"/>
      <c r="G51" s="35">
        <f t="shared" si="5"/>
        <v>0</v>
      </c>
      <c r="H51" s="31"/>
      <c r="I51" s="37">
        <f t="shared" si="2"/>
        <v>0</v>
      </c>
    </row>
    <row r="52" spans="2:9" ht="15" customHeight="1" x14ac:dyDescent="0.3">
      <c r="B52" s="68"/>
      <c r="C52" s="65"/>
      <c r="D52" s="1" t="s">
        <v>7</v>
      </c>
      <c r="E52" s="35">
        <f t="shared" si="4"/>
        <v>40</v>
      </c>
      <c r="F52" s="30"/>
      <c r="G52" s="35">
        <f t="shared" si="5"/>
        <v>0</v>
      </c>
      <c r="H52" s="31"/>
      <c r="I52" s="37">
        <f t="shared" si="2"/>
        <v>0</v>
      </c>
    </row>
    <row r="53" spans="2:9" ht="15" customHeight="1" x14ac:dyDescent="0.3">
      <c r="B53" s="68"/>
      <c r="C53" s="65"/>
      <c r="D53" s="2" t="s">
        <v>8</v>
      </c>
      <c r="E53" s="35">
        <f t="shared" si="4"/>
        <v>85</v>
      </c>
      <c r="F53" s="30"/>
      <c r="G53" s="35">
        <f t="shared" si="5"/>
        <v>0</v>
      </c>
      <c r="H53" s="32"/>
      <c r="I53" s="37">
        <f t="shared" si="2"/>
        <v>0</v>
      </c>
    </row>
    <row r="54" spans="2:9" ht="15" customHeight="1" x14ac:dyDescent="0.3">
      <c r="B54" s="68"/>
      <c r="C54" s="65"/>
      <c r="D54" s="2" t="s">
        <v>9</v>
      </c>
      <c r="E54" s="35">
        <f t="shared" si="4"/>
        <v>62</v>
      </c>
      <c r="F54" s="30"/>
      <c r="G54" s="35">
        <f t="shared" si="5"/>
        <v>0</v>
      </c>
      <c r="H54" s="31"/>
      <c r="I54" s="37">
        <f t="shared" si="2"/>
        <v>0</v>
      </c>
    </row>
    <row r="55" spans="2:9" ht="15" customHeight="1" x14ac:dyDescent="0.3">
      <c r="B55" s="68"/>
      <c r="C55" s="65"/>
      <c r="D55" s="2" t="s">
        <v>10</v>
      </c>
      <c r="E55" s="35">
        <f t="shared" si="4"/>
        <v>100</v>
      </c>
      <c r="F55" s="30"/>
      <c r="G55" s="35">
        <f t="shared" si="5"/>
        <v>0</v>
      </c>
      <c r="H55" s="31"/>
      <c r="I55" s="37">
        <f t="shared" si="2"/>
        <v>0</v>
      </c>
    </row>
    <row r="56" spans="2:9" ht="15" customHeight="1" x14ac:dyDescent="0.3">
      <c r="B56" s="68"/>
      <c r="C56" s="65"/>
      <c r="D56" s="2" t="s">
        <v>11</v>
      </c>
      <c r="E56" s="35">
        <f t="shared" si="4"/>
        <v>100</v>
      </c>
      <c r="F56" s="30"/>
      <c r="G56" s="35">
        <f t="shared" si="5"/>
        <v>0</v>
      </c>
      <c r="H56" s="31"/>
      <c r="I56" s="37">
        <f t="shared" si="2"/>
        <v>0</v>
      </c>
    </row>
    <row r="57" spans="2:9" ht="15" customHeight="1" x14ac:dyDescent="0.3">
      <c r="B57" s="68"/>
      <c r="C57" s="65"/>
      <c r="D57" s="2" t="s">
        <v>12</v>
      </c>
      <c r="E57" s="35">
        <f t="shared" si="4"/>
        <v>59.999999999999993</v>
      </c>
      <c r="F57" s="30"/>
      <c r="G57" s="35">
        <f t="shared" si="5"/>
        <v>0</v>
      </c>
      <c r="H57" s="31"/>
      <c r="I57" s="37">
        <f t="shared" si="2"/>
        <v>0</v>
      </c>
    </row>
    <row r="58" spans="2:9" ht="15" customHeight="1" thickBot="1" x14ac:dyDescent="0.35">
      <c r="B58" s="69"/>
      <c r="C58" s="66"/>
      <c r="D58" s="3" t="s">
        <v>13</v>
      </c>
      <c r="E58" s="36">
        <f t="shared" si="4"/>
        <v>75</v>
      </c>
      <c r="F58" s="33"/>
      <c r="G58" s="36">
        <f t="shared" si="5"/>
        <v>0</v>
      </c>
      <c r="H58" s="34"/>
      <c r="I58" s="40">
        <f t="shared" si="2"/>
        <v>0</v>
      </c>
    </row>
    <row r="59" spans="2:9" x14ac:dyDescent="0.3">
      <c r="B59" s="67" t="s">
        <v>80</v>
      </c>
      <c r="C59" s="64">
        <v>10</v>
      </c>
      <c r="D59" s="29" t="s">
        <v>82</v>
      </c>
      <c r="E59" s="35">
        <f t="shared" si="4"/>
        <v>35</v>
      </c>
      <c r="F59" s="30"/>
      <c r="G59" s="35">
        <f t="shared" si="5"/>
        <v>0</v>
      </c>
      <c r="H59" s="31"/>
      <c r="I59" s="39">
        <f t="shared" si="2"/>
        <v>0</v>
      </c>
    </row>
    <row r="60" spans="2:9" ht="15" customHeight="1" x14ac:dyDescent="0.3">
      <c r="B60" s="68"/>
      <c r="C60" s="65"/>
      <c r="D60" s="1" t="s">
        <v>4</v>
      </c>
      <c r="E60" s="35">
        <f t="shared" si="4"/>
        <v>100</v>
      </c>
      <c r="F60" s="30"/>
      <c r="G60" s="35">
        <f t="shared" si="5"/>
        <v>0</v>
      </c>
      <c r="H60" s="31"/>
      <c r="I60" s="37">
        <f t="shared" si="2"/>
        <v>0</v>
      </c>
    </row>
    <row r="61" spans="2:9" ht="15" customHeight="1" x14ac:dyDescent="0.3">
      <c r="B61" s="68"/>
      <c r="C61" s="65"/>
      <c r="D61" s="2" t="s">
        <v>5</v>
      </c>
      <c r="E61" s="35">
        <f t="shared" si="4"/>
        <v>40</v>
      </c>
      <c r="F61" s="30"/>
      <c r="G61" s="35">
        <f t="shared" si="5"/>
        <v>0</v>
      </c>
      <c r="H61" s="31"/>
      <c r="I61" s="37">
        <f t="shared" si="2"/>
        <v>0</v>
      </c>
    </row>
    <row r="62" spans="2:9" ht="15" customHeight="1" x14ac:dyDescent="0.3">
      <c r="B62" s="68"/>
      <c r="C62" s="65"/>
      <c r="D62" s="2" t="s">
        <v>6</v>
      </c>
      <c r="E62" s="35">
        <f t="shared" si="4"/>
        <v>32</v>
      </c>
      <c r="F62" s="30"/>
      <c r="G62" s="35">
        <f t="shared" si="5"/>
        <v>0</v>
      </c>
      <c r="H62" s="31"/>
      <c r="I62" s="37">
        <f t="shared" si="2"/>
        <v>0</v>
      </c>
    </row>
    <row r="63" spans="2:9" ht="15" customHeight="1" x14ac:dyDescent="0.3">
      <c r="B63" s="68"/>
      <c r="C63" s="65"/>
      <c r="D63" s="1" t="s">
        <v>7</v>
      </c>
      <c r="E63" s="35">
        <f t="shared" si="4"/>
        <v>40</v>
      </c>
      <c r="F63" s="30"/>
      <c r="G63" s="35">
        <f t="shared" si="5"/>
        <v>0</v>
      </c>
      <c r="H63" s="31"/>
      <c r="I63" s="37">
        <f t="shared" si="2"/>
        <v>0</v>
      </c>
    </row>
    <row r="64" spans="2:9" ht="15" customHeight="1" x14ac:dyDescent="0.3">
      <c r="B64" s="68"/>
      <c r="C64" s="65"/>
      <c r="D64" s="2" t="s">
        <v>8</v>
      </c>
      <c r="E64" s="35">
        <f t="shared" si="4"/>
        <v>85</v>
      </c>
      <c r="F64" s="30"/>
      <c r="G64" s="35">
        <f t="shared" si="5"/>
        <v>0</v>
      </c>
      <c r="H64" s="32"/>
      <c r="I64" s="37">
        <f t="shared" si="2"/>
        <v>0</v>
      </c>
    </row>
    <row r="65" spans="2:9" ht="15" customHeight="1" x14ac:dyDescent="0.3">
      <c r="B65" s="68"/>
      <c r="C65" s="65"/>
      <c r="D65" s="2" t="s">
        <v>9</v>
      </c>
      <c r="E65" s="35">
        <f t="shared" si="4"/>
        <v>62</v>
      </c>
      <c r="F65" s="30"/>
      <c r="G65" s="35">
        <f t="shared" si="5"/>
        <v>0</v>
      </c>
      <c r="H65" s="31"/>
      <c r="I65" s="37">
        <f t="shared" si="2"/>
        <v>0</v>
      </c>
    </row>
    <row r="66" spans="2:9" ht="15" customHeight="1" x14ac:dyDescent="0.3">
      <c r="B66" s="68"/>
      <c r="C66" s="65"/>
      <c r="D66" s="2" t="s">
        <v>10</v>
      </c>
      <c r="E66" s="35">
        <f t="shared" si="4"/>
        <v>100</v>
      </c>
      <c r="F66" s="30"/>
      <c r="G66" s="35">
        <f t="shared" si="5"/>
        <v>0</v>
      </c>
      <c r="H66" s="31"/>
      <c r="I66" s="37">
        <f t="shared" si="2"/>
        <v>0</v>
      </c>
    </row>
    <row r="67" spans="2:9" ht="15" customHeight="1" x14ac:dyDescent="0.3">
      <c r="B67" s="68"/>
      <c r="C67" s="65"/>
      <c r="D67" s="2" t="s">
        <v>11</v>
      </c>
      <c r="E67" s="35">
        <f t="shared" si="4"/>
        <v>100</v>
      </c>
      <c r="F67" s="30"/>
      <c r="G67" s="35">
        <f t="shared" si="5"/>
        <v>0</v>
      </c>
      <c r="H67" s="31"/>
      <c r="I67" s="37">
        <f t="shared" si="2"/>
        <v>0</v>
      </c>
    </row>
    <row r="68" spans="2:9" ht="15" customHeight="1" x14ac:dyDescent="0.3">
      <c r="B68" s="68"/>
      <c r="C68" s="65"/>
      <c r="D68" s="2" t="s">
        <v>12</v>
      </c>
      <c r="E68" s="35">
        <f t="shared" si="4"/>
        <v>59.999999999999993</v>
      </c>
      <c r="F68" s="30"/>
      <c r="G68" s="35">
        <f t="shared" ref="G68" si="6">F68*$O$7</f>
        <v>0</v>
      </c>
      <c r="H68" s="31"/>
      <c r="I68" s="37">
        <f t="shared" si="2"/>
        <v>0</v>
      </c>
    </row>
    <row r="69" spans="2:9" ht="15" customHeight="1" thickBot="1" x14ac:dyDescent="0.35">
      <c r="B69" s="69"/>
      <c r="C69" s="66"/>
      <c r="D69" s="3" t="s">
        <v>13</v>
      </c>
      <c r="E69" s="36">
        <f t="shared" si="4"/>
        <v>75</v>
      </c>
      <c r="F69" s="33"/>
      <c r="G69" s="36">
        <f t="shared" ref="G69" si="7">F69*$O$7</f>
        <v>0</v>
      </c>
      <c r="H69" s="34"/>
      <c r="I69" s="40">
        <f t="shared" ref="I69" si="8">H69*G69</f>
        <v>0</v>
      </c>
    </row>
    <row r="70" spans="2:9" ht="14.5" thickBot="1" x14ac:dyDescent="0.35">
      <c r="C70" s="4"/>
      <c r="D70" s="28"/>
      <c r="E70" s="56" t="s">
        <v>14</v>
      </c>
      <c r="F70" s="57"/>
      <c r="G70" s="57"/>
      <c r="H70" s="58"/>
      <c r="I70" s="41">
        <f>SUM(I5:I69)</f>
        <v>0</v>
      </c>
    </row>
  </sheetData>
  <sheetProtection sheet="1" objects="1" scenarios="1"/>
  <mergeCells count="14">
    <mergeCell ref="B4:B14"/>
    <mergeCell ref="C4:C14"/>
    <mergeCell ref="B15:B25"/>
    <mergeCell ref="C15:C25"/>
    <mergeCell ref="N15:P33"/>
    <mergeCell ref="B26:B36"/>
    <mergeCell ref="C26:C36"/>
    <mergeCell ref="E70:H70"/>
    <mergeCell ref="B37:B47"/>
    <mergeCell ref="C37:C47"/>
    <mergeCell ref="B48:B58"/>
    <mergeCell ref="C48:C58"/>
    <mergeCell ref="B59:B69"/>
    <mergeCell ref="C59:C69"/>
  </mergeCells>
  <dataValidations count="3">
    <dataValidation type="decimal" allowBlank="1" showInputMessage="1" showErrorMessage="1" sqref="O6" xr:uid="{925E90F1-2DD5-4BF2-AAE4-ACEE71EE59A5}">
      <formula1>0</formula1>
      <formula2>0.1</formula2>
    </dataValidation>
    <dataValidation type="decimal" allowBlank="1" showInputMessage="1" showErrorMessage="1" sqref="O5" xr:uid="{AF04005E-B3DA-40E7-B78F-5D366C10FF06}">
      <formula1>0</formula1>
      <formula2>0.9</formula2>
    </dataValidation>
    <dataValidation type="decimal" allowBlank="1" showInputMessage="1" showErrorMessage="1" sqref="O4" xr:uid="{CB06F2E7-99BF-40E4-9383-0C9B2EF11543}">
      <formula1>0</formula1>
      <formula2>0.468</formula2>
    </dataValidation>
  </dataValidations>
  <pageMargins left="0.7" right="0.7" top="0.75" bottom="0.75" header="0.3" footer="0.3"/>
  <pageSetup scale="47" fitToWidth="0" orientation="landscape" horizontalDpi="1200" verticalDpi="1200" r:id="rId1"/>
  <headerFooter>
    <oddHeader>&amp;C&amp;"Arial,Bold"&amp;14ATTACHMENT 1
BUDGET FORMS</oddHeader>
    <oddFooter>&amp;L&amp;"Arial,Regular"&amp;12May 2025&amp;C&amp;"Arial,Regular"&amp;12Page &amp;P of &amp;N
 &amp;A&amp;R&amp;"Arial,Regular"&amp;12RFP-24-401-ADM-01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8CC61-1D24-4460-85C3-1A3CD2140F76}">
  <sheetPr>
    <pageSetUpPr fitToPage="1"/>
  </sheetPr>
  <dimension ref="B2:T70"/>
  <sheetViews>
    <sheetView zoomScaleNormal="100" workbookViewId="0">
      <selection activeCell="K13" sqref="K13"/>
    </sheetView>
  </sheetViews>
  <sheetFormatPr defaultColWidth="8.7265625" defaultRowHeight="14" x14ac:dyDescent="0.3"/>
  <cols>
    <col min="1" max="1" width="8.7265625" style="18"/>
    <col min="2" max="2" width="54.81640625" style="18" customWidth="1"/>
    <col min="3" max="3" width="41.54296875" style="18" customWidth="1"/>
    <col min="4" max="4" width="33.453125" style="18" customWidth="1"/>
    <col min="5" max="7" width="19.453125" style="18" customWidth="1"/>
    <col min="8" max="8" width="18" style="18" customWidth="1"/>
    <col min="9" max="9" width="36" style="18" customWidth="1"/>
    <col min="10" max="13" width="8.7265625" style="18"/>
    <col min="14" max="14" width="31.81640625" style="18" customWidth="1"/>
    <col min="15" max="15" width="30.54296875" style="18" customWidth="1"/>
    <col min="16" max="16" width="44.54296875" style="18" customWidth="1"/>
    <col min="17" max="18" width="8.7265625" style="18"/>
    <col min="19" max="19" width="28" style="18" customWidth="1"/>
    <col min="20" max="20" width="19.26953125" style="18" customWidth="1"/>
    <col min="21" max="16384" width="8.7265625" style="18"/>
  </cols>
  <sheetData>
    <row r="2" spans="2:20" ht="14.5" thickBot="1" x14ac:dyDescent="0.35"/>
    <row r="3" spans="2:20" ht="42.5" thickBot="1" x14ac:dyDescent="0.35">
      <c r="B3" s="19" t="s">
        <v>0</v>
      </c>
      <c r="C3" s="16" t="s">
        <v>1</v>
      </c>
      <c r="D3" s="16" t="s">
        <v>2</v>
      </c>
      <c r="E3" s="16" t="s">
        <v>84</v>
      </c>
      <c r="F3" s="16" t="s">
        <v>86</v>
      </c>
      <c r="G3" s="16" t="s">
        <v>83</v>
      </c>
      <c r="H3" s="48" t="s">
        <v>3</v>
      </c>
      <c r="I3" s="17" t="s">
        <v>15</v>
      </c>
      <c r="N3" s="20" t="s">
        <v>18</v>
      </c>
      <c r="O3" s="21" t="s">
        <v>20</v>
      </c>
      <c r="P3" s="21" t="s">
        <v>21</v>
      </c>
      <c r="S3" s="21" t="s">
        <v>74</v>
      </c>
      <c r="T3" s="21" t="s">
        <v>69</v>
      </c>
    </row>
    <row r="4" spans="2:20" ht="14.5" thickBot="1" x14ac:dyDescent="0.35">
      <c r="B4" s="49" t="s">
        <v>75</v>
      </c>
      <c r="C4" s="50">
        <v>20</v>
      </c>
      <c r="D4" s="29" t="s">
        <v>82</v>
      </c>
      <c r="E4" s="35">
        <v>35</v>
      </c>
      <c r="F4" s="30"/>
      <c r="G4" s="35">
        <f t="shared" ref="G4:G35" si="0">F4*$O$7</f>
        <v>0</v>
      </c>
      <c r="H4" s="31"/>
      <c r="I4" s="37">
        <f>H4*G4</f>
        <v>0</v>
      </c>
      <c r="N4" s="22" t="s">
        <v>16</v>
      </c>
      <c r="O4" s="47">
        <v>0.46800000000000003</v>
      </c>
      <c r="P4" s="23" t="s">
        <v>22</v>
      </c>
      <c r="S4" s="22">
        <v>100</v>
      </c>
      <c r="T4" s="44">
        <f t="shared" ref="T4:T7" si="1">S4*(1+$O$4)*(1+$O$5)*(1+$O$6)</f>
        <v>306.81200000000007</v>
      </c>
    </row>
    <row r="5" spans="2:20" ht="15" customHeight="1" thickBot="1" x14ac:dyDescent="0.35">
      <c r="B5" s="49"/>
      <c r="C5" s="50"/>
      <c r="D5" s="1" t="s">
        <v>4</v>
      </c>
      <c r="E5" s="35">
        <v>100</v>
      </c>
      <c r="F5" s="30"/>
      <c r="G5" s="35">
        <f t="shared" si="0"/>
        <v>0</v>
      </c>
      <c r="H5" s="31"/>
      <c r="I5" s="37">
        <f t="shared" ref="I5:I68" si="2">H5*G5</f>
        <v>0</v>
      </c>
      <c r="N5" s="22" t="s">
        <v>19</v>
      </c>
      <c r="O5" s="47">
        <v>0.9</v>
      </c>
      <c r="P5" s="23" t="s">
        <v>23</v>
      </c>
      <c r="S5" s="22">
        <v>80</v>
      </c>
      <c r="T5" s="44">
        <f t="shared" si="1"/>
        <v>245.4496</v>
      </c>
    </row>
    <row r="6" spans="2:20" ht="15" customHeight="1" thickBot="1" x14ac:dyDescent="0.35">
      <c r="B6" s="49"/>
      <c r="C6" s="50"/>
      <c r="D6" s="2" t="s">
        <v>5</v>
      </c>
      <c r="E6" s="35">
        <v>40</v>
      </c>
      <c r="F6" s="30"/>
      <c r="G6" s="35">
        <f t="shared" si="0"/>
        <v>0</v>
      </c>
      <c r="H6" s="31"/>
      <c r="I6" s="37">
        <f t="shared" si="2"/>
        <v>0</v>
      </c>
      <c r="N6" s="24" t="s">
        <v>17</v>
      </c>
      <c r="O6" s="47">
        <v>0.1</v>
      </c>
      <c r="P6" s="25" t="s">
        <v>24</v>
      </c>
      <c r="S6" s="22">
        <v>75</v>
      </c>
      <c r="T6" s="44">
        <f t="shared" si="1"/>
        <v>230.10899999999998</v>
      </c>
    </row>
    <row r="7" spans="2:20" ht="15" customHeight="1" thickBot="1" x14ac:dyDescent="0.35">
      <c r="B7" s="49"/>
      <c r="C7" s="50"/>
      <c r="D7" s="2" t="s">
        <v>6</v>
      </c>
      <c r="E7" s="35">
        <v>32</v>
      </c>
      <c r="F7" s="30"/>
      <c r="G7" s="35">
        <f t="shared" si="0"/>
        <v>0</v>
      </c>
      <c r="H7" s="31"/>
      <c r="I7" s="37">
        <f t="shared" si="2"/>
        <v>0</v>
      </c>
      <c r="N7" s="26" t="s">
        <v>70</v>
      </c>
      <c r="O7" s="42">
        <f>(1+$O$4)*(1+$O$5)*(1+$O$6)</f>
        <v>3.06812</v>
      </c>
      <c r="S7" s="22">
        <v>62</v>
      </c>
      <c r="T7" s="44">
        <f t="shared" si="1"/>
        <v>190.22343999999998</v>
      </c>
    </row>
    <row r="8" spans="2:20" ht="15" customHeight="1" thickBot="1" x14ac:dyDescent="0.35">
      <c r="B8" s="49"/>
      <c r="C8" s="50"/>
      <c r="D8" s="1" t="s">
        <v>7</v>
      </c>
      <c r="E8" s="35">
        <v>40</v>
      </c>
      <c r="F8" s="30"/>
      <c r="G8" s="35">
        <f t="shared" si="0"/>
        <v>0</v>
      </c>
      <c r="H8" s="31"/>
      <c r="I8" s="37">
        <f t="shared" si="2"/>
        <v>0</v>
      </c>
      <c r="S8" s="22">
        <v>59.999999999999993</v>
      </c>
      <c r="T8" s="44">
        <f>S8*(1+$O$4)*(1+$O$5)*(1+$O$6)</f>
        <v>184.0872</v>
      </c>
    </row>
    <row r="9" spans="2:20" ht="15" customHeight="1" thickBot="1" x14ac:dyDescent="0.35">
      <c r="B9" s="49"/>
      <c r="C9" s="50"/>
      <c r="D9" s="2" t="s">
        <v>8</v>
      </c>
      <c r="E9" s="35">
        <v>85</v>
      </c>
      <c r="F9" s="30"/>
      <c r="G9" s="35">
        <f t="shared" si="0"/>
        <v>0</v>
      </c>
      <c r="H9" s="32"/>
      <c r="I9" s="37">
        <f t="shared" si="2"/>
        <v>0</v>
      </c>
      <c r="S9" s="22">
        <v>45</v>
      </c>
      <c r="T9" s="44">
        <f>S9*(1+$O$4)*(1+$O$5)*(1+$O$6)</f>
        <v>138.06540000000001</v>
      </c>
    </row>
    <row r="10" spans="2:20" ht="15" customHeight="1" thickBot="1" x14ac:dyDescent="0.35">
      <c r="B10" s="49"/>
      <c r="C10" s="50"/>
      <c r="D10" s="2" t="s">
        <v>9</v>
      </c>
      <c r="E10" s="35">
        <v>62</v>
      </c>
      <c r="F10" s="30"/>
      <c r="G10" s="35">
        <f t="shared" si="0"/>
        <v>0</v>
      </c>
      <c r="H10" s="31"/>
      <c r="I10" s="37">
        <f t="shared" si="2"/>
        <v>0</v>
      </c>
      <c r="S10" s="22">
        <v>40</v>
      </c>
      <c r="T10" s="44">
        <f>S10*(1+$O$4)*(1+$O$5)*(1+$O$6)</f>
        <v>122.7248</v>
      </c>
    </row>
    <row r="11" spans="2:20" ht="15" customHeight="1" thickBot="1" x14ac:dyDescent="0.35">
      <c r="B11" s="49"/>
      <c r="C11" s="50"/>
      <c r="D11" s="2" t="s">
        <v>10</v>
      </c>
      <c r="E11" s="35">
        <v>100</v>
      </c>
      <c r="F11" s="30"/>
      <c r="G11" s="35">
        <f t="shared" si="0"/>
        <v>0</v>
      </c>
      <c r="H11" s="31"/>
      <c r="I11" s="37">
        <f t="shared" si="2"/>
        <v>0</v>
      </c>
      <c r="N11" s="27" t="s">
        <v>73</v>
      </c>
      <c r="O11" s="43">
        <f>I70</f>
        <v>0</v>
      </c>
      <c r="S11" s="22">
        <v>35</v>
      </c>
      <c r="T11" s="44">
        <f t="shared" ref="T11" si="3">S11*(1+$O$4)*(1+$O$5)*(1+$O$6)</f>
        <v>107.38419999999999</v>
      </c>
    </row>
    <row r="12" spans="2:20" ht="15" customHeight="1" thickBot="1" x14ac:dyDescent="0.35">
      <c r="B12" s="49"/>
      <c r="C12" s="50"/>
      <c r="D12" s="2" t="s">
        <v>11</v>
      </c>
      <c r="E12" s="35">
        <v>100</v>
      </c>
      <c r="F12" s="30"/>
      <c r="G12" s="35">
        <f t="shared" si="0"/>
        <v>0</v>
      </c>
      <c r="H12" s="31"/>
      <c r="I12" s="37">
        <f t="shared" si="2"/>
        <v>0</v>
      </c>
      <c r="S12" s="45">
        <v>32</v>
      </c>
      <c r="T12" s="46">
        <f>S12*(1+$O$4)*(1+$O$5)*(1+$O$6)</f>
        <v>98.179839999999999</v>
      </c>
    </row>
    <row r="13" spans="2:20" ht="15" customHeight="1" thickBot="1" x14ac:dyDescent="0.35">
      <c r="B13" s="49"/>
      <c r="C13" s="50"/>
      <c r="D13" s="2" t="s">
        <v>12</v>
      </c>
      <c r="E13" s="35">
        <v>59.999999999999993</v>
      </c>
      <c r="F13" s="30"/>
      <c r="G13" s="35">
        <f t="shared" si="0"/>
        <v>0</v>
      </c>
      <c r="H13" s="31"/>
      <c r="I13" s="37">
        <f t="shared" si="2"/>
        <v>0</v>
      </c>
    </row>
    <row r="14" spans="2:20" ht="15" customHeight="1" thickBot="1" x14ac:dyDescent="0.35">
      <c r="B14" s="49"/>
      <c r="C14" s="50"/>
      <c r="D14" s="3" t="s">
        <v>13</v>
      </c>
      <c r="E14" s="36">
        <v>75</v>
      </c>
      <c r="F14" s="33"/>
      <c r="G14" s="36">
        <f t="shared" si="0"/>
        <v>0</v>
      </c>
      <c r="H14" s="34"/>
      <c r="I14" s="38">
        <f t="shared" si="2"/>
        <v>0</v>
      </c>
    </row>
    <row r="15" spans="2:20" ht="15" customHeight="1" thickBot="1" x14ac:dyDescent="0.35">
      <c r="B15" s="60" t="s">
        <v>76</v>
      </c>
      <c r="C15" s="59">
        <v>20</v>
      </c>
      <c r="D15" s="29" t="s">
        <v>82</v>
      </c>
      <c r="E15" s="35">
        <f>E4</f>
        <v>35</v>
      </c>
      <c r="F15" s="30"/>
      <c r="G15" s="35">
        <f t="shared" si="0"/>
        <v>0</v>
      </c>
      <c r="H15" s="31"/>
      <c r="I15" s="39">
        <f t="shared" si="2"/>
        <v>0</v>
      </c>
      <c r="N15" s="54" t="s">
        <v>85</v>
      </c>
      <c r="O15" s="54"/>
      <c r="P15" s="54"/>
    </row>
    <row r="16" spans="2:20" ht="15" customHeight="1" thickBot="1" x14ac:dyDescent="0.35">
      <c r="B16" s="60"/>
      <c r="C16" s="59"/>
      <c r="D16" s="1" t="s">
        <v>4</v>
      </c>
      <c r="E16" s="35">
        <f t="shared" ref="E16:E69" si="4">E5</f>
        <v>100</v>
      </c>
      <c r="F16" s="30"/>
      <c r="G16" s="35">
        <f t="shared" si="0"/>
        <v>0</v>
      </c>
      <c r="H16" s="31"/>
      <c r="I16" s="37">
        <f t="shared" si="2"/>
        <v>0</v>
      </c>
      <c r="N16" s="55"/>
      <c r="O16" s="55"/>
      <c r="P16" s="55"/>
    </row>
    <row r="17" spans="2:16" ht="15" customHeight="1" thickBot="1" x14ac:dyDescent="0.35">
      <c r="B17" s="60"/>
      <c r="C17" s="59"/>
      <c r="D17" s="2" t="s">
        <v>5</v>
      </c>
      <c r="E17" s="35">
        <f t="shared" si="4"/>
        <v>40</v>
      </c>
      <c r="F17" s="30"/>
      <c r="G17" s="35">
        <f t="shared" si="0"/>
        <v>0</v>
      </c>
      <c r="H17" s="31"/>
      <c r="I17" s="37">
        <f t="shared" si="2"/>
        <v>0</v>
      </c>
      <c r="N17" s="55"/>
      <c r="O17" s="55"/>
      <c r="P17" s="55"/>
    </row>
    <row r="18" spans="2:16" ht="15" customHeight="1" thickBot="1" x14ac:dyDescent="0.35">
      <c r="B18" s="60"/>
      <c r="C18" s="59"/>
      <c r="D18" s="2" t="s">
        <v>6</v>
      </c>
      <c r="E18" s="35">
        <f t="shared" si="4"/>
        <v>32</v>
      </c>
      <c r="F18" s="30"/>
      <c r="G18" s="35">
        <f t="shared" si="0"/>
        <v>0</v>
      </c>
      <c r="H18" s="31"/>
      <c r="I18" s="37">
        <f t="shared" si="2"/>
        <v>0</v>
      </c>
      <c r="N18" s="55"/>
      <c r="O18" s="55"/>
      <c r="P18" s="55"/>
    </row>
    <row r="19" spans="2:16" ht="15" customHeight="1" thickBot="1" x14ac:dyDescent="0.35">
      <c r="B19" s="60"/>
      <c r="C19" s="59"/>
      <c r="D19" s="1" t="s">
        <v>7</v>
      </c>
      <c r="E19" s="35">
        <f t="shared" si="4"/>
        <v>40</v>
      </c>
      <c r="F19" s="30"/>
      <c r="G19" s="35">
        <f t="shared" si="0"/>
        <v>0</v>
      </c>
      <c r="H19" s="31"/>
      <c r="I19" s="37">
        <f t="shared" si="2"/>
        <v>0</v>
      </c>
      <c r="N19" s="55"/>
      <c r="O19" s="55"/>
      <c r="P19" s="55"/>
    </row>
    <row r="20" spans="2:16" ht="15" customHeight="1" thickBot="1" x14ac:dyDescent="0.35">
      <c r="B20" s="60"/>
      <c r="C20" s="59"/>
      <c r="D20" s="2" t="s">
        <v>8</v>
      </c>
      <c r="E20" s="35">
        <f t="shared" si="4"/>
        <v>85</v>
      </c>
      <c r="F20" s="30"/>
      <c r="G20" s="35">
        <f t="shared" si="0"/>
        <v>0</v>
      </c>
      <c r="H20" s="32"/>
      <c r="I20" s="37">
        <f t="shared" si="2"/>
        <v>0</v>
      </c>
      <c r="N20" s="55"/>
      <c r="O20" s="55"/>
      <c r="P20" s="55"/>
    </row>
    <row r="21" spans="2:16" ht="15" customHeight="1" thickBot="1" x14ac:dyDescent="0.35">
      <c r="B21" s="60"/>
      <c r="C21" s="59"/>
      <c r="D21" s="2" t="s">
        <v>9</v>
      </c>
      <c r="E21" s="35">
        <f t="shared" si="4"/>
        <v>62</v>
      </c>
      <c r="F21" s="30"/>
      <c r="G21" s="35">
        <f t="shared" si="0"/>
        <v>0</v>
      </c>
      <c r="H21" s="31"/>
      <c r="I21" s="37">
        <f t="shared" si="2"/>
        <v>0</v>
      </c>
      <c r="N21" s="55"/>
      <c r="O21" s="55"/>
      <c r="P21" s="55"/>
    </row>
    <row r="22" spans="2:16" ht="15" customHeight="1" thickBot="1" x14ac:dyDescent="0.35">
      <c r="B22" s="60"/>
      <c r="C22" s="59"/>
      <c r="D22" s="2" t="s">
        <v>10</v>
      </c>
      <c r="E22" s="35">
        <f t="shared" si="4"/>
        <v>100</v>
      </c>
      <c r="F22" s="30"/>
      <c r="G22" s="35">
        <f t="shared" si="0"/>
        <v>0</v>
      </c>
      <c r="H22" s="31"/>
      <c r="I22" s="37">
        <f t="shared" si="2"/>
        <v>0</v>
      </c>
      <c r="N22" s="55"/>
      <c r="O22" s="55"/>
      <c r="P22" s="55"/>
    </row>
    <row r="23" spans="2:16" ht="15" customHeight="1" thickBot="1" x14ac:dyDescent="0.35">
      <c r="B23" s="60"/>
      <c r="C23" s="59"/>
      <c r="D23" s="2" t="s">
        <v>11</v>
      </c>
      <c r="E23" s="35">
        <f t="shared" si="4"/>
        <v>100</v>
      </c>
      <c r="F23" s="30"/>
      <c r="G23" s="35">
        <f t="shared" si="0"/>
        <v>0</v>
      </c>
      <c r="H23" s="31"/>
      <c r="I23" s="37">
        <f t="shared" si="2"/>
        <v>0</v>
      </c>
      <c r="N23" s="55"/>
      <c r="O23" s="55"/>
      <c r="P23" s="55"/>
    </row>
    <row r="24" spans="2:16" ht="15" customHeight="1" thickBot="1" x14ac:dyDescent="0.35">
      <c r="B24" s="60"/>
      <c r="C24" s="59"/>
      <c r="D24" s="2" t="s">
        <v>12</v>
      </c>
      <c r="E24" s="35">
        <f t="shared" si="4"/>
        <v>59.999999999999993</v>
      </c>
      <c r="F24" s="30"/>
      <c r="G24" s="35">
        <f t="shared" si="0"/>
        <v>0</v>
      </c>
      <c r="H24" s="31"/>
      <c r="I24" s="37">
        <f t="shared" si="2"/>
        <v>0</v>
      </c>
      <c r="N24" s="55"/>
      <c r="O24" s="55"/>
      <c r="P24" s="55"/>
    </row>
    <row r="25" spans="2:16" ht="15" customHeight="1" thickBot="1" x14ac:dyDescent="0.35">
      <c r="B25" s="60"/>
      <c r="C25" s="59"/>
      <c r="D25" s="3" t="s">
        <v>13</v>
      </c>
      <c r="E25" s="36">
        <f t="shared" si="4"/>
        <v>75</v>
      </c>
      <c r="F25" s="33"/>
      <c r="G25" s="36">
        <f t="shared" si="0"/>
        <v>0</v>
      </c>
      <c r="H25" s="34"/>
      <c r="I25" s="40">
        <f t="shared" si="2"/>
        <v>0</v>
      </c>
      <c r="N25" s="55"/>
      <c r="O25" s="55"/>
      <c r="P25" s="55"/>
    </row>
    <row r="26" spans="2:16" ht="15" customHeight="1" x14ac:dyDescent="0.3">
      <c r="B26" s="51" t="s">
        <v>77</v>
      </c>
      <c r="C26" s="61">
        <v>40</v>
      </c>
      <c r="D26" s="29" t="s">
        <v>82</v>
      </c>
      <c r="E26" s="35">
        <f t="shared" si="4"/>
        <v>35</v>
      </c>
      <c r="F26" s="30"/>
      <c r="G26" s="35">
        <f t="shared" si="0"/>
        <v>0</v>
      </c>
      <c r="H26" s="31"/>
      <c r="I26" s="39">
        <f t="shared" si="2"/>
        <v>0</v>
      </c>
      <c r="N26" s="55"/>
      <c r="O26" s="55"/>
      <c r="P26" s="55"/>
    </row>
    <row r="27" spans="2:16" ht="15" customHeight="1" x14ac:dyDescent="0.3">
      <c r="B27" s="52"/>
      <c r="C27" s="62"/>
      <c r="D27" s="1" t="s">
        <v>4</v>
      </c>
      <c r="E27" s="35">
        <f t="shared" si="4"/>
        <v>100</v>
      </c>
      <c r="F27" s="30"/>
      <c r="G27" s="35">
        <f t="shared" si="0"/>
        <v>0</v>
      </c>
      <c r="H27" s="31"/>
      <c r="I27" s="37">
        <f t="shared" si="2"/>
        <v>0</v>
      </c>
      <c r="N27" s="55"/>
      <c r="O27" s="55"/>
      <c r="P27" s="55"/>
    </row>
    <row r="28" spans="2:16" ht="15" customHeight="1" x14ac:dyDescent="0.3">
      <c r="B28" s="52"/>
      <c r="C28" s="62"/>
      <c r="D28" s="2" t="s">
        <v>5</v>
      </c>
      <c r="E28" s="35">
        <f t="shared" si="4"/>
        <v>40</v>
      </c>
      <c r="F28" s="30"/>
      <c r="G28" s="35">
        <f t="shared" si="0"/>
        <v>0</v>
      </c>
      <c r="H28" s="31"/>
      <c r="I28" s="37">
        <f t="shared" si="2"/>
        <v>0</v>
      </c>
      <c r="N28" s="55"/>
      <c r="O28" s="55"/>
      <c r="P28" s="55"/>
    </row>
    <row r="29" spans="2:16" ht="15" customHeight="1" x14ac:dyDescent="0.3">
      <c r="B29" s="52"/>
      <c r="C29" s="62"/>
      <c r="D29" s="2" t="s">
        <v>6</v>
      </c>
      <c r="E29" s="35">
        <f t="shared" si="4"/>
        <v>32</v>
      </c>
      <c r="F29" s="30"/>
      <c r="G29" s="35">
        <f t="shared" si="0"/>
        <v>0</v>
      </c>
      <c r="H29" s="31"/>
      <c r="I29" s="37">
        <f t="shared" si="2"/>
        <v>0</v>
      </c>
      <c r="N29" s="55"/>
      <c r="O29" s="55"/>
      <c r="P29" s="55"/>
    </row>
    <row r="30" spans="2:16" ht="15" customHeight="1" x14ac:dyDescent="0.3">
      <c r="B30" s="52"/>
      <c r="C30" s="62"/>
      <c r="D30" s="1" t="s">
        <v>7</v>
      </c>
      <c r="E30" s="35">
        <f t="shared" si="4"/>
        <v>40</v>
      </c>
      <c r="F30" s="30"/>
      <c r="G30" s="35">
        <f t="shared" si="0"/>
        <v>0</v>
      </c>
      <c r="H30" s="31"/>
      <c r="I30" s="37">
        <f t="shared" si="2"/>
        <v>0</v>
      </c>
      <c r="N30" s="55"/>
      <c r="O30" s="55"/>
      <c r="P30" s="55"/>
    </row>
    <row r="31" spans="2:16" ht="15" customHeight="1" x14ac:dyDescent="0.3">
      <c r="B31" s="52"/>
      <c r="C31" s="62"/>
      <c r="D31" s="2" t="s">
        <v>8</v>
      </c>
      <c r="E31" s="35">
        <f t="shared" si="4"/>
        <v>85</v>
      </c>
      <c r="F31" s="30"/>
      <c r="G31" s="35">
        <f t="shared" si="0"/>
        <v>0</v>
      </c>
      <c r="H31" s="32"/>
      <c r="I31" s="37">
        <f t="shared" si="2"/>
        <v>0</v>
      </c>
      <c r="N31" s="55"/>
      <c r="O31" s="55"/>
      <c r="P31" s="55"/>
    </row>
    <row r="32" spans="2:16" ht="15" customHeight="1" x14ac:dyDescent="0.3">
      <c r="B32" s="52"/>
      <c r="C32" s="62"/>
      <c r="D32" s="2" t="s">
        <v>9</v>
      </c>
      <c r="E32" s="35">
        <f t="shared" si="4"/>
        <v>62</v>
      </c>
      <c r="F32" s="30"/>
      <c r="G32" s="35">
        <f t="shared" si="0"/>
        <v>0</v>
      </c>
      <c r="H32" s="31"/>
      <c r="I32" s="37">
        <f t="shared" si="2"/>
        <v>0</v>
      </c>
      <c r="N32" s="55"/>
      <c r="O32" s="55"/>
      <c r="P32" s="55"/>
    </row>
    <row r="33" spans="2:16" ht="15" customHeight="1" x14ac:dyDescent="0.3">
      <c r="B33" s="52"/>
      <c r="C33" s="62"/>
      <c r="D33" s="2" t="s">
        <v>10</v>
      </c>
      <c r="E33" s="35">
        <f t="shared" si="4"/>
        <v>100</v>
      </c>
      <c r="F33" s="30"/>
      <c r="G33" s="35">
        <f t="shared" si="0"/>
        <v>0</v>
      </c>
      <c r="H33" s="31"/>
      <c r="I33" s="37">
        <f t="shared" si="2"/>
        <v>0</v>
      </c>
      <c r="N33" s="55"/>
      <c r="O33" s="55"/>
      <c r="P33" s="55"/>
    </row>
    <row r="34" spans="2:16" ht="15" customHeight="1" x14ac:dyDescent="0.3">
      <c r="B34" s="52"/>
      <c r="C34" s="62"/>
      <c r="D34" s="2" t="s">
        <v>11</v>
      </c>
      <c r="E34" s="35">
        <f t="shared" si="4"/>
        <v>100</v>
      </c>
      <c r="F34" s="30"/>
      <c r="G34" s="35">
        <f t="shared" si="0"/>
        <v>0</v>
      </c>
      <c r="H34" s="31"/>
      <c r="I34" s="37">
        <f t="shared" si="2"/>
        <v>0</v>
      </c>
    </row>
    <row r="35" spans="2:16" ht="15" customHeight="1" x14ac:dyDescent="0.3">
      <c r="B35" s="52"/>
      <c r="C35" s="62"/>
      <c r="D35" s="2" t="s">
        <v>12</v>
      </c>
      <c r="E35" s="35">
        <f t="shared" si="4"/>
        <v>59.999999999999993</v>
      </c>
      <c r="F35" s="30"/>
      <c r="G35" s="35">
        <f t="shared" si="0"/>
        <v>0</v>
      </c>
      <c r="H35" s="31"/>
      <c r="I35" s="37">
        <f t="shared" si="2"/>
        <v>0</v>
      </c>
    </row>
    <row r="36" spans="2:16" ht="15" customHeight="1" thickBot="1" x14ac:dyDescent="0.35">
      <c r="B36" s="53"/>
      <c r="C36" s="63"/>
      <c r="D36" s="3" t="s">
        <v>13</v>
      </c>
      <c r="E36" s="36">
        <f t="shared" si="4"/>
        <v>75</v>
      </c>
      <c r="F36" s="33"/>
      <c r="G36" s="36">
        <f t="shared" ref="G36:G67" si="5">F36*$O$7</f>
        <v>0</v>
      </c>
      <c r="H36" s="34"/>
      <c r="I36" s="40">
        <f t="shared" si="2"/>
        <v>0</v>
      </c>
    </row>
    <row r="37" spans="2:16" ht="15" customHeight="1" x14ac:dyDescent="0.3">
      <c r="B37" s="51" t="s">
        <v>78</v>
      </c>
      <c r="C37" s="64">
        <v>100</v>
      </c>
      <c r="D37" s="29" t="s">
        <v>82</v>
      </c>
      <c r="E37" s="35">
        <f t="shared" si="4"/>
        <v>35</v>
      </c>
      <c r="F37" s="30"/>
      <c r="G37" s="35">
        <f t="shared" si="5"/>
        <v>0</v>
      </c>
      <c r="H37" s="31"/>
      <c r="I37" s="39">
        <f t="shared" si="2"/>
        <v>0</v>
      </c>
    </row>
    <row r="38" spans="2:16" ht="15" customHeight="1" x14ac:dyDescent="0.3">
      <c r="B38" s="52"/>
      <c r="C38" s="65"/>
      <c r="D38" s="1" t="s">
        <v>4</v>
      </c>
      <c r="E38" s="35">
        <f t="shared" si="4"/>
        <v>100</v>
      </c>
      <c r="F38" s="30"/>
      <c r="G38" s="35">
        <f t="shared" si="5"/>
        <v>0</v>
      </c>
      <c r="H38" s="31"/>
      <c r="I38" s="37">
        <f t="shared" si="2"/>
        <v>0</v>
      </c>
    </row>
    <row r="39" spans="2:16" ht="15" customHeight="1" x14ac:dyDescent="0.3">
      <c r="B39" s="52"/>
      <c r="C39" s="65"/>
      <c r="D39" s="2" t="s">
        <v>5</v>
      </c>
      <c r="E39" s="35">
        <f t="shared" si="4"/>
        <v>40</v>
      </c>
      <c r="F39" s="30"/>
      <c r="G39" s="35">
        <f t="shared" si="5"/>
        <v>0</v>
      </c>
      <c r="H39" s="31"/>
      <c r="I39" s="37">
        <f t="shared" si="2"/>
        <v>0</v>
      </c>
    </row>
    <row r="40" spans="2:16" ht="15" customHeight="1" x14ac:dyDescent="0.3">
      <c r="B40" s="52"/>
      <c r="C40" s="65"/>
      <c r="D40" s="2" t="s">
        <v>6</v>
      </c>
      <c r="E40" s="35">
        <f t="shared" si="4"/>
        <v>32</v>
      </c>
      <c r="F40" s="30"/>
      <c r="G40" s="35">
        <f t="shared" si="5"/>
        <v>0</v>
      </c>
      <c r="H40" s="31"/>
      <c r="I40" s="37">
        <f t="shared" si="2"/>
        <v>0</v>
      </c>
    </row>
    <row r="41" spans="2:16" ht="15" customHeight="1" x14ac:dyDescent="0.3">
      <c r="B41" s="52"/>
      <c r="C41" s="65"/>
      <c r="D41" s="1" t="s">
        <v>7</v>
      </c>
      <c r="E41" s="35">
        <f t="shared" si="4"/>
        <v>40</v>
      </c>
      <c r="F41" s="30"/>
      <c r="G41" s="35">
        <f t="shared" si="5"/>
        <v>0</v>
      </c>
      <c r="H41" s="31"/>
      <c r="I41" s="37">
        <f t="shared" si="2"/>
        <v>0</v>
      </c>
    </row>
    <row r="42" spans="2:16" ht="15" customHeight="1" x14ac:dyDescent="0.3">
      <c r="B42" s="52"/>
      <c r="C42" s="65"/>
      <c r="D42" s="2" t="s">
        <v>8</v>
      </c>
      <c r="E42" s="35">
        <f t="shared" si="4"/>
        <v>85</v>
      </c>
      <c r="F42" s="30"/>
      <c r="G42" s="35">
        <f t="shared" si="5"/>
        <v>0</v>
      </c>
      <c r="H42" s="32"/>
      <c r="I42" s="37">
        <f t="shared" si="2"/>
        <v>0</v>
      </c>
    </row>
    <row r="43" spans="2:16" ht="15" customHeight="1" x14ac:dyDescent="0.3">
      <c r="B43" s="52"/>
      <c r="C43" s="65"/>
      <c r="D43" s="2" t="s">
        <v>9</v>
      </c>
      <c r="E43" s="35">
        <f t="shared" si="4"/>
        <v>62</v>
      </c>
      <c r="F43" s="30"/>
      <c r="G43" s="35">
        <f t="shared" si="5"/>
        <v>0</v>
      </c>
      <c r="H43" s="31"/>
      <c r="I43" s="37">
        <f t="shared" si="2"/>
        <v>0</v>
      </c>
    </row>
    <row r="44" spans="2:16" ht="15" customHeight="1" x14ac:dyDescent="0.3">
      <c r="B44" s="52"/>
      <c r="C44" s="65"/>
      <c r="D44" s="2" t="s">
        <v>10</v>
      </c>
      <c r="E44" s="35">
        <f t="shared" si="4"/>
        <v>100</v>
      </c>
      <c r="F44" s="30"/>
      <c r="G44" s="35">
        <f t="shared" si="5"/>
        <v>0</v>
      </c>
      <c r="H44" s="31"/>
      <c r="I44" s="37">
        <f t="shared" si="2"/>
        <v>0</v>
      </c>
    </row>
    <row r="45" spans="2:16" ht="15" customHeight="1" x14ac:dyDescent="0.3">
      <c r="B45" s="52"/>
      <c r="C45" s="65"/>
      <c r="D45" s="2" t="s">
        <v>11</v>
      </c>
      <c r="E45" s="35">
        <f t="shared" si="4"/>
        <v>100</v>
      </c>
      <c r="F45" s="30"/>
      <c r="G45" s="35">
        <f t="shared" si="5"/>
        <v>0</v>
      </c>
      <c r="H45" s="31"/>
      <c r="I45" s="37">
        <f t="shared" si="2"/>
        <v>0</v>
      </c>
    </row>
    <row r="46" spans="2:16" ht="15" customHeight="1" x14ac:dyDescent="0.3">
      <c r="B46" s="52"/>
      <c r="C46" s="65"/>
      <c r="D46" s="2" t="s">
        <v>12</v>
      </c>
      <c r="E46" s="35">
        <f t="shared" si="4"/>
        <v>59.999999999999993</v>
      </c>
      <c r="F46" s="30"/>
      <c r="G46" s="35">
        <f t="shared" si="5"/>
        <v>0</v>
      </c>
      <c r="H46" s="31"/>
      <c r="I46" s="37">
        <f t="shared" si="2"/>
        <v>0</v>
      </c>
    </row>
    <row r="47" spans="2:16" ht="15" customHeight="1" thickBot="1" x14ac:dyDescent="0.35">
      <c r="B47" s="53"/>
      <c r="C47" s="66"/>
      <c r="D47" s="3" t="s">
        <v>13</v>
      </c>
      <c r="E47" s="36">
        <f t="shared" si="4"/>
        <v>75</v>
      </c>
      <c r="F47" s="33"/>
      <c r="G47" s="36">
        <f t="shared" si="5"/>
        <v>0</v>
      </c>
      <c r="H47" s="34"/>
      <c r="I47" s="40">
        <f t="shared" si="2"/>
        <v>0</v>
      </c>
    </row>
    <row r="48" spans="2:16" x14ac:dyDescent="0.3">
      <c r="B48" s="67" t="s">
        <v>79</v>
      </c>
      <c r="C48" s="64">
        <v>5</v>
      </c>
      <c r="D48" s="29" t="s">
        <v>82</v>
      </c>
      <c r="E48" s="35">
        <f t="shared" si="4"/>
        <v>35</v>
      </c>
      <c r="F48" s="30"/>
      <c r="G48" s="35">
        <f t="shared" si="5"/>
        <v>0</v>
      </c>
      <c r="H48" s="31"/>
      <c r="I48" s="39">
        <f t="shared" si="2"/>
        <v>0</v>
      </c>
    </row>
    <row r="49" spans="2:9" ht="15" customHeight="1" x14ac:dyDescent="0.3">
      <c r="B49" s="68"/>
      <c r="C49" s="65"/>
      <c r="D49" s="1" t="s">
        <v>4</v>
      </c>
      <c r="E49" s="35">
        <f t="shared" si="4"/>
        <v>100</v>
      </c>
      <c r="F49" s="30"/>
      <c r="G49" s="35">
        <f t="shared" si="5"/>
        <v>0</v>
      </c>
      <c r="H49" s="31"/>
      <c r="I49" s="37">
        <f t="shared" si="2"/>
        <v>0</v>
      </c>
    </row>
    <row r="50" spans="2:9" ht="15" customHeight="1" x14ac:dyDescent="0.3">
      <c r="B50" s="68"/>
      <c r="C50" s="65"/>
      <c r="D50" s="2" t="s">
        <v>5</v>
      </c>
      <c r="E50" s="35">
        <f t="shared" si="4"/>
        <v>40</v>
      </c>
      <c r="F50" s="30"/>
      <c r="G50" s="35">
        <f t="shared" si="5"/>
        <v>0</v>
      </c>
      <c r="H50" s="31"/>
      <c r="I50" s="37">
        <f t="shared" si="2"/>
        <v>0</v>
      </c>
    </row>
    <row r="51" spans="2:9" ht="15" customHeight="1" x14ac:dyDescent="0.3">
      <c r="B51" s="68"/>
      <c r="C51" s="65"/>
      <c r="D51" s="2" t="s">
        <v>6</v>
      </c>
      <c r="E51" s="35">
        <f t="shared" si="4"/>
        <v>32</v>
      </c>
      <c r="F51" s="30"/>
      <c r="G51" s="35">
        <f t="shared" si="5"/>
        <v>0</v>
      </c>
      <c r="H51" s="31"/>
      <c r="I51" s="37">
        <f t="shared" si="2"/>
        <v>0</v>
      </c>
    </row>
    <row r="52" spans="2:9" ht="15" customHeight="1" x14ac:dyDescent="0.3">
      <c r="B52" s="68"/>
      <c r="C52" s="65"/>
      <c r="D52" s="1" t="s">
        <v>7</v>
      </c>
      <c r="E52" s="35">
        <f t="shared" si="4"/>
        <v>40</v>
      </c>
      <c r="F52" s="30"/>
      <c r="G52" s="35">
        <f t="shared" si="5"/>
        <v>0</v>
      </c>
      <c r="H52" s="31"/>
      <c r="I52" s="37">
        <f t="shared" si="2"/>
        <v>0</v>
      </c>
    </row>
    <row r="53" spans="2:9" ht="15" customHeight="1" x14ac:dyDescent="0.3">
      <c r="B53" s="68"/>
      <c r="C53" s="65"/>
      <c r="D53" s="2" t="s">
        <v>8</v>
      </c>
      <c r="E53" s="35">
        <f t="shared" si="4"/>
        <v>85</v>
      </c>
      <c r="F53" s="30"/>
      <c r="G53" s="35">
        <f t="shared" si="5"/>
        <v>0</v>
      </c>
      <c r="H53" s="32"/>
      <c r="I53" s="37">
        <f t="shared" si="2"/>
        <v>0</v>
      </c>
    </row>
    <row r="54" spans="2:9" ht="15" customHeight="1" x14ac:dyDescent="0.3">
      <c r="B54" s="68"/>
      <c r="C54" s="65"/>
      <c r="D54" s="2" t="s">
        <v>9</v>
      </c>
      <c r="E54" s="35">
        <f t="shared" si="4"/>
        <v>62</v>
      </c>
      <c r="F54" s="30"/>
      <c r="G54" s="35">
        <f t="shared" si="5"/>
        <v>0</v>
      </c>
      <c r="H54" s="31"/>
      <c r="I54" s="37">
        <f t="shared" si="2"/>
        <v>0</v>
      </c>
    </row>
    <row r="55" spans="2:9" ht="15" customHeight="1" x14ac:dyDescent="0.3">
      <c r="B55" s="68"/>
      <c r="C55" s="65"/>
      <c r="D55" s="2" t="s">
        <v>10</v>
      </c>
      <c r="E55" s="35">
        <f t="shared" si="4"/>
        <v>100</v>
      </c>
      <c r="F55" s="30"/>
      <c r="G55" s="35">
        <f t="shared" si="5"/>
        <v>0</v>
      </c>
      <c r="H55" s="31"/>
      <c r="I55" s="37">
        <f t="shared" si="2"/>
        <v>0</v>
      </c>
    </row>
    <row r="56" spans="2:9" ht="15" customHeight="1" x14ac:dyDescent="0.3">
      <c r="B56" s="68"/>
      <c r="C56" s="65"/>
      <c r="D56" s="2" t="s">
        <v>11</v>
      </c>
      <c r="E56" s="35">
        <f t="shared" si="4"/>
        <v>100</v>
      </c>
      <c r="F56" s="30"/>
      <c r="G56" s="35">
        <f t="shared" si="5"/>
        <v>0</v>
      </c>
      <c r="H56" s="31"/>
      <c r="I56" s="37">
        <f t="shared" si="2"/>
        <v>0</v>
      </c>
    </row>
    <row r="57" spans="2:9" ht="15" customHeight="1" x14ac:dyDescent="0.3">
      <c r="B57" s="68"/>
      <c r="C57" s="65"/>
      <c r="D57" s="2" t="s">
        <v>12</v>
      </c>
      <c r="E57" s="35">
        <f t="shared" si="4"/>
        <v>59.999999999999993</v>
      </c>
      <c r="F57" s="30"/>
      <c r="G57" s="35">
        <f t="shared" si="5"/>
        <v>0</v>
      </c>
      <c r="H57" s="31"/>
      <c r="I57" s="37">
        <f t="shared" si="2"/>
        <v>0</v>
      </c>
    </row>
    <row r="58" spans="2:9" ht="15" customHeight="1" thickBot="1" x14ac:dyDescent="0.35">
      <c r="B58" s="69"/>
      <c r="C58" s="66"/>
      <c r="D58" s="3" t="s">
        <v>13</v>
      </c>
      <c r="E58" s="36">
        <f t="shared" si="4"/>
        <v>75</v>
      </c>
      <c r="F58" s="33"/>
      <c r="G58" s="36">
        <f t="shared" si="5"/>
        <v>0</v>
      </c>
      <c r="H58" s="34"/>
      <c r="I58" s="40">
        <f t="shared" si="2"/>
        <v>0</v>
      </c>
    </row>
    <row r="59" spans="2:9" x14ac:dyDescent="0.3">
      <c r="B59" s="67" t="s">
        <v>80</v>
      </c>
      <c r="C59" s="64">
        <v>10</v>
      </c>
      <c r="D59" s="29" t="s">
        <v>82</v>
      </c>
      <c r="E59" s="35">
        <f t="shared" si="4"/>
        <v>35</v>
      </c>
      <c r="F59" s="30"/>
      <c r="G59" s="35">
        <f t="shared" si="5"/>
        <v>0</v>
      </c>
      <c r="H59" s="31"/>
      <c r="I59" s="39">
        <f t="shared" si="2"/>
        <v>0</v>
      </c>
    </row>
    <row r="60" spans="2:9" ht="15" customHeight="1" x14ac:dyDescent="0.3">
      <c r="B60" s="68"/>
      <c r="C60" s="65"/>
      <c r="D60" s="1" t="s">
        <v>4</v>
      </c>
      <c r="E60" s="35">
        <f t="shared" si="4"/>
        <v>100</v>
      </c>
      <c r="F60" s="30"/>
      <c r="G60" s="35">
        <f t="shared" si="5"/>
        <v>0</v>
      </c>
      <c r="H60" s="31"/>
      <c r="I60" s="37">
        <f t="shared" si="2"/>
        <v>0</v>
      </c>
    </row>
    <row r="61" spans="2:9" ht="15" customHeight="1" x14ac:dyDescent="0.3">
      <c r="B61" s="68"/>
      <c r="C61" s="65"/>
      <c r="D61" s="2" t="s">
        <v>5</v>
      </c>
      <c r="E61" s="35">
        <f t="shared" si="4"/>
        <v>40</v>
      </c>
      <c r="F61" s="30"/>
      <c r="G61" s="35">
        <f t="shared" si="5"/>
        <v>0</v>
      </c>
      <c r="H61" s="31"/>
      <c r="I61" s="37">
        <f t="shared" si="2"/>
        <v>0</v>
      </c>
    </row>
    <row r="62" spans="2:9" ht="15" customHeight="1" x14ac:dyDescent="0.3">
      <c r="B62" s="68"/>
      <c r="C62" s="65"/>
      <c r="D62" s="2" t="s">
        <v>6</v>
      </c>
      <c r="E62" s="35">
        <f t="shared" si="4"/>
        <v>32</v>
      </c>
      <c r="F62" s="30"/>
      <c r="G62" s="35">
        <f t="shared" si="5"/>
        <v>0</v>
      </c>
      <c r="H62" s="31"/>
      <c r="I62" s="37">
        <f t="shared" si="2"/>
        <v>0</v>
      </c>
    </row>
    <row r="63" spans="2:9" ht="15" customHeight="1" x14ac:dyDescent="0.3">
      <c r="B63" s="68"/>
      <c r="C63" s="65"/>
      <c r="D63" s="1" t="s">
        <v>7</v>
      </c>
      <c r="E63" s="35">
        <f t="shared" si="4"/>
        <v>40</v>
      </c>
      <c r="F63" s="30"/>
      <c r="G63" s="35">
        <f t="shared" si="5"/>
        <v>0</v>
      </c>
      <c r="H63" s="31"/>
      <c r="I63" s="37">
        <f t="shared" si="2"/>
        <v>0</v>
      </c>
    </row>
    <row r="64" spans="2:9" ht="15" customHeight="1" x14ac:dyDescent="0.3">
      <c r="B64" s="68"/>
      <c r="C64" s="65"/>
      <c r="D64" s="2" t="s">
        <v>8</v>
      </c>
      <c r="E64" s="35">
        <f t="shared" si="4"/>
        <v>85</v>
      </c>
      <c r="F64" s="30"/>
      <c r="G64" s="35">
        <f t="shared" si="5"/>
        <v>0</v>
      </c>
      <c r="H64" s="32"/>
      <c r="I64" s="37">
        <f t="shared" si="2"/>
        <v>0</v>
      </c>
    </row>
    <row r="65" spans="2:9" ht="15" customHeight="1" x14ac:dyDescent="0.3">
      <c r="B65" s="68"/>
      <c r="C65" s="65"/>
      <c r="D65" s="2" t="s">
        <v>9</v>
      </c>
      <c r="E65" s="35">
        <f t="shared" si="4"/>
        <v>62</v>
      </c>
      <c r="F65" s="30"/>
      <c r="G65" s="35">
        <f t="shared" si="5"/>
        <v>0</v>
      </c>
      <c r="H65" s="31"/>
      <c r="I65" s="37">
        <f t="shared" si="2"/>
        <v>0</v>
      </c>
    </row>
    <row r="66" spans="2:9" ht="15" customHeight="1" x14ac:dyDescent="0.3">
      <c r="B66" s="68"/>
      <c r="C66" s="65"/>
      <c r="D66" s="2" t="s">
        <v>10</v>
      </c>
      <c r="E66" s="35">
        <f t="shared" si="4"/>
        <v>100</v>
      </c>
      <c r="F66" s="30"/>
      <c r="G66" s="35">
        <f t="shared" si="5"/>
        <v>0</v>
      </c>
      <c r="H66" s="31"/>
      <c r="I66" s="37">
        <f t="shared" si="2"/>
        <v>0</v>
      </c>
    </row>
    <row r="67" spans="2:9" ht="15" customHeight="1" x14ac:dyDescent="0.3">
      <c r="B67" s="68"/>
      <c r="C67" s="65"/>
      <c r="D67" s="2" t="s">
        <v>11</v>
      </c>
      <c r="E67" s="35">
        <f t="shared" si="4"/>
        <v>100</v>
      </c>
      <c r="F67" s="30"/>
      <c r="G67" s="35">
        <f t="shared" si="5"/>
        <v>0</v>
      </c>
      <c r="H67" s="31"/>
      <c r="I67" s="37">
        <f t="shared" si="2"/>
        <v>0</v>
      </c>
    </row>
    <row r="68" spans="2:9" ht="15" customHeight="1" x14ac:dyDescent="0.3">
      <c r="B68" s="68"/>
      <c r="C68" s="65"/>
      <c r="D68" s="2" t="s">
        <v>12</v>
      </c>
      <c r="E68" s="35">
        <f t="shared" si="4"/>
        <v>59.999999999999993</v>
      </c>
      <c r="F68" s="30"/>
      <c r="G68" s="35">
        <f t="shared" ref="G68" si="6">F68*$O$7</f>
        <v>0</v>
      </c>
      <c r="H68" s="31"/>
      <c r="I68" s="37">
        <f t="shared" si="2"/>
        <v>0</v>
      </c>
    </row>
    <row r="69" spans="2:9" ht="15" customHeight="1" thickBot="1" x14ac:dyDescent="0.35">
      <c r="B69" s="69"/>
      <c r="C69" s="66"/>
      <c r="D69" s="3" t="s">
        <v>13</v>
      </c>
      <c r="E69" s="36">
        <f t="shared" si="4"/>
        <v>75</v>
      </c>
      <c r="F69" s="33"/>
      <c r="G69" s="36">
        <f t="shared" ref="G69" si="7">F69*$O$7</f>
        <v>0</v>
      </c>
      <c r="H69" s="34"/>
      <c r="I69" s="40">
        <f t="shared" ref="I69" si="8">H69*G69</f>
        <v>0</v>
      </c>
    </row>
    <row r="70" spans="2:9" ht="14.5" thickBot="1" x14ac:dyDescent="0.35">
      <c r="C70" s="4"/>
      <c r="D70" s="28"/>
      <c r="E70" s="56" t="s">
        <v>14</v>
      </c>
      <c r="F70" s="57"/>
      <c r="G70" s="57"/>
      <c r="H70" s="58"/>
      <c r="I70" s="41">
        <f>SUM(I5:I69)</f>
        <v>0</v>
      </c>
    </row>
  </sheetData>
  <sheetProtection sheet="1" objects="1" scenarios="1"/>
  <mergeCells count="14">
    <mergeCell ref="B4:B14"/>
    <mergeCell ref="C4:C14"/>
    <mergeCell ref="B15:B25"/>
    <mergeCell ref="C15:C25"/>
    <mergeCell ref="N15:P33"/>
    <mergeCell ref="B26:B36"/>
    <mergeCell ref="C26:C36"/>
    <mergeCell ref="E70:H70"/>
    <mergeCell ref="B37:B47"/>
    <mergeCell ref="C37:C47"/>
    <mergeCell ref="B48:B58"/>
    <mergeCell ref="C48:C58"/>
    <mergeCell ref="B59:B69"/>
    <mergeCell ref="C59:C69"/>
  </mergeCells>
  <dataValidations count="3">
    <dataValidation type="decimal" allowBlank="1" showInputMessage="1" showErrorMessage="1" sqref="O4" xr:uid="{F0D83A60-6CF0-4B84-B369-377726E2A14B}">
      <formula1>0</formula1>
      <formula2>0.468</formula2>
    </dataValidation>
    <dataValidation type="decimal" allowBlank="1" showInputMessage="1" showErrorMessage="1" sqref="O5" xr:uid="{65201622-467B-46A5-96F5-46EB74E7E832}">
      <formula1>0</formula1>
      <formula2>0.9</formula2>
    </dataValidation>
    <dataValidation type="decimal" allowBlank="1" showInputMessage="1" showErrorMessage="1" sqref="O6" xr:uid="{5C439968-CD5B-4691-84FD-029C2D409591}">
      <formula1>0</formula1>
      <formula2>0.1</formula2>
    </dataValidation>
  </dataValidations>
  <pageMargins left="0.7" right="0.7" top="0.75" bottom="0.75" header="0.3" footer="0.3"/>
  <pageSetup scale="47" fitToWidth="0" orientation="landscape" horizontalDpi="1200" verticalDpi="1200" r:id="rId1"/>
  <headerFooter>
    <oddHeader>&amp;C&amp;"Arial,Bold"&amp;14ATTACHMENT 1
BUDGET FORMS</oddHeader>
    <oddFooter>&amp;L&amp;"Arial,Regular"&amp;12May 2025&amp;C&amp;"Arial,Regular"&amp;12Page &amp;P of &amp;N
 &amp;A&amp;R&amp;"Arial,Regular"&amp;12RFP-24-401-ADM-01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B3BE1-4986-4C92-A95F-8AA038DD4593}">
  <sheetPr>
    <pageSetUpPr fitToPage="1"/>
  </sheetPr>
  <dimension ref="C3:G16"/>
  <sheetViews>
    <sheetView showGridLines="0" zoomScale="75" zoomScaleNormal="75" workbookViewId="0">
      <selection activeCell="F8" sqref="F8"/>
    </sheetView>
  </sheetViews>
  <sheetFormatPr defaultRowHeight="14.5" x14ac:dyDescent="0.35"/>
  <cols>
    <col min="4" max="4" width="25.26953125" customWidth="1"/>
    <col min="5" max="6" width="20.54296875" customWidth="1"/>
    <col min="7" max="7" width="61.453125" customWidth="1"/>
  </cols>
  <sheetData>
    <row r="3" spans="3:7" ht="15" thickBot="1" x14ac:dyDescent="0.4"/>
    <row r="4" spans="3:7" x14ac:dyDescent="0.35">
      <c r="C4" s="70" t="s">
        <v>25</v>
      </c>
      <c r="D4" s="71"/>
      <c r="E4" s="71"/>
      <c r="F4" s="71"/>
      <c r="G4" s="72"/>
    </row>
    <row r="5" spans="3:7" x14ac:dyDescent="0.35">
      <c r="C5" s="5" t="s">
        <v>35</v>
      </c>
      <c r="D5" s="5" t="s">
        <v>26</v>
      </c>
      <c r="E5" s="5" t="s">
        <v>27</v>
      </c>
      <c r="F5" s="5" t="s">
        <v>34</v>
      </c>
      <c r="G5" s="5" t="s">
        <v>28</v>
      </c>
    </row>
    <row r="6" spans="3:7" x14ac:dyDescent="0.35">
      <c r="C6" s="7" t="s">
        <v>36</v>
      </c>
      <c r="D6" s="6" t="s">
        <v>29</v>
      </c>
      <c r="E6" s="13">
        <v>100000</v>
      </c>
      <c r="F6" s="11" t="s">
        <v>81</v>
      </c>
      <c r="G6" s="6" t="s">
        <v>30</v>
      </c>
    </row>
    <row r="7" spans="3:7" x14ac:dyDescent="0.35">
      <c r="C7" s="7" t="s">
        <v>37</v>
      </c>
      <c r="D7" s="6" t="s">
        <v>31</v>
      </c>
      <c r="E7" s="9">
        <f>E6/2080</f>
        <v>48.07692307692308</v>
      </c>
      <c r="F7" s="9" t="s">
        <v>45</v>
      </c>
      <c r="G7" s="6" t="s">
        <v>32</v>
      </c>
    </row>
    <row r="8" spans="3:7" ht="43.5" x14ac:dyDescent="0.35">
      <c r="C8" s="7" t="s">
        <v>38</v>
      </c>
      <c r="D8" s="6" t="s">
        <v>33</v>
      </c>
      <c r="E8" s="10">
        <v>0.35</v>
      </c>
      <c r="F8" s="10" t="s">
        <v>81</v>
      </c>
      <c r="G8" s="6" t="s">
        <v>68</v>
      </c>
    </row>
    <row r="9" spans="3:7" x14ac:dyDescent="0.35">
      <c r="C9" s="7" t="s">
        <v>39</v>
      </c>
      <c r="D9" s="8" t="s">
        <v>46</v>
      </c>
      <c r="E9" s="14">
        <f>E8*E7</f>
        <v>16.826923076923077</v>
      </c>
      <c r="F9" s="11" t="s">
        <v>47</v>
      </c>
      <c r="G9" s="6" t="s">
        <v>48</v>
      </c>
    </row>
    <row r="10" spans="3:7" ht="29" x14ac:dyDescent="0.35">
      <c r="C10" s="7" t="s">
        <v>40</v>
      </c>
      <c r="D10" s="8" t="s">
        <v>49</v>
      </c>
      <c r="E10" s="14">
        <f>E9+E7</f>
        <v>64.90384615384616</v>
      </c>
      <c r="F10" s="11" t="s">
        <v>50</v>
      </c>
      <c r="G10" s="6" t="s">
        <v>51</v>
      </c>
    </row>
    <row r="11" spans="3:7" ht="87" x14ac:dyDescent="0.35">
      <c r="C11" s="7" t="s">
        <v>41</v>
      </c>
      <c r="D11" s="8" t="s">
        <v>52</v>
      </c>
      <c r="E11" s="15">
        <v>0.9</v>
      </c>
      <c r="F11" s="11" t="s">
        <v>81</v>
      </c>
      <c r="G11" s="6" t="s">
        <v>53</v>
      </c>
    </row>
    <row r="12" spans="3:7" ht="29" x14ac:dyDescent="0.35">
      <c r="C12" s="7" t="s">
        <v>42</v>
      </c>
      <c r="D12" s="8" t="s">
        <v>54</v>
      </c>
      <c r="E12" s="12">
        <f>E11*E10</f>
        <v>58.413461538461547</v>
      </c>
      <c r="F12" s="11" t="s">
        <v>55</v>
      </c>
      <c r="G12" s="6" t="s">
        <v>58</v>
      </c>
    </row>
    <row r="13" spans="3:7" ht="29" x14ac:dyDescent="0.35">
      <c r="C13" s="7" t="s">
        <v>43</v>
      </c>
      <c r="D13" s="8" t="s">
        <v>57</v>
      </c>
      <c r="E13" s="12">
        <f>E12+E10</f>
        <v>123.31730769230771</v>
      </c>
      <c r="F13" s="11" t="s">
        <v>56</v>
      </c>
      <c r="G13" s="6" t="s">
        <v>59</v>
      </c>
    </row>
    <row r="14" spans="3:7" ht="43.5" x14ac:dyDescent="0.35">
      <c r="C14" s="7" t="s">
        <v>44</v>
      </c>
      <c r="D14" s="8" t="s">
        <v>17</v>
      </c>
      <c r="E14" s="15">
        <v>0.1</v>
      </c>
      <c r="F14" s="11" t="s">
        <v>81</v>
      </c>
      <c r="G14" s="6" t="s">
        <v>63</v>
      </c>
    </row>
    <row r="15" spans="3:7" x14ac:dyDescent="0.35">
      <c r="C15" s="7" t="s">
        <v>60</v>
      </c>
      <c r="D15" s="8" t="s">
        <v>62</v>
      </c>
      <c r="E15" s="12">
        <f>E14*E13</f>
        <v>12.331730769230772</v>
      </c>
      <c r="F15" s="7"/>
      <c r="G15" s="6" t="s">
        <v>64</v>
      </c>
    </row>
    <row r="16" spans="3:7" ht="29" x14ac:dyDescent="0.35">
      <c r="C16" s="7" t="s">
        <v>61</v>
      </c>
      <c r="D16" s="8" t="s">
        <v>65</v>
      </c>
      <c r="E16" s="14">
        <f>E15+E13</f>
        <v>135.64903846153848</v>
      </c>
      <c r="F16" s="11" t="s">
        <v>66</v>
      </c>
      <c r="G16" s="6" t="s">
        <v>67</v>
      </c>
    </row>
  </sheetData>
  <mergeCells count="1">
    <mergeCell ref="C4:G4"/>
  </mergeCells>
  <pageMargins left="0.7" right="0.7" top="0.75" bottom="0.75" header="0.3" footer="0.3"/>
  <pageSetup scale="79" fitToHeight="0" orientation="landscape" horizontalDpi="1200" verticalDpi="1200" r:id="rId1"/>
  <headerFooter>
    <oddHeader>&amp;C&amp;"Arial,Bold"&amp;14ATTACHMENT 1
BUDGET FORMS</oddHeader>
    <oddFooter>&amp;L&amp;"Arial,Regular"&amp;12May 2025&amp;C&amp;"Arial,Regular"&amp;12Page &amp;P of &amp;N
 &amp;A&amp;R&amp;"Arial,Regular"&amp;12RFP-24-401-ADM-01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EA48A06B53554581BC9A84A69F1EBD" ma:contentTypeVersion="4" ma:contentTypeDescription="Create a new document." ma:contentTypeScope="" ma:versionID="48d1c49ff1e77b67f6709cba47538bf7">
  <xsd:schema xmlns:xsd="http://www.w3.org/2001/XMLSchema" xmlns:xs="http://www.w3.org/2001/XMLSchema" xmlns:p="http://schemas.microsoft.com/office/2006/metadata/properties" xmlns:ns2="65bdcd59-c95b-4606-a8ae-3c71da484bc8" targetNamespace="http://schemas.microsoft.com/office/2006/metadata/properties" ma:root="true" ma:fieldsID="93ee4a2c786c2d20436568f603eab1e8" ns2:_="">
    <xsd:import namespace="65bdcd59-c95b-4606-a8ae-3c71da484b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bdcd59-c95b-4606-a8ae-3c71da484b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D0D44-0E87-4B79-873B-70279F50B6DE}"/>
</file>

<file path=customXml/itemProps2.xml><?xml version="1.0" encoding="utf-8"?>
<ds:datastoreItem xmlns:ds="http://schemas.openxmlformats.org/officeDocument/2006/customXml" ds:itemID="{B2C1C841-522D-4D26-8EDF-C87DA83665EC}">
  <ds:schemaRefs>
    <ds:schemaRef ds:uri="http://schemas.openxmlformats.org/package/2006/metadata/core-properties"/>
    <ds:schemaRef ds:uri="7fd971b3-680e-4a8c-a055-b1c03463db40"/>
    <ds:schemaRef ds:uri="http://schemas.microsoft.com/office/2006/metadata/properties"/>
    <ds:schemaRef ds:uri="http://schemas.microsoft.com/office/infopath/2007/PartnerControls"/>
    <ds:schemaRef ds:uri="http://purl.org/dc/elements/1.1/"/>
    <ds:schemaRef ds:uri="7d8f96eb-fd66-40ff-97bd-531861918a24"/>
    <ds:schemaRef ds:uri="http://schemas.microsoft.com/office/2006/documentManagement/types"/>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F8C28DB5-37BC-427F-A3C0-06F7493DF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Under-Resourced Communities</vt:lpstr>
      <vt:lpstr>Sheet3</vt:lpstr>
      <vt:lpstr>2. Low-Income Tenants</vt:lpstr>
      <vt:lpstr>3. Small Commercial Tenants</vt:lpstr>
      <vt:lpstr>Example Rate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RFP-24-401-ADM-01_Attachment_1_Budget_Forms</dc:title>
  <dc:creator>Sasha Baroiant</dc:creator>
  <cp:lastModifiedBy>Butler, Elizabeth@Energy</cp:lastModifiedBy>
  <cp:lastPrinted>2025-04-30T00:34:23Z</cp:lastPrinted>
  <dcterms:created xsi:type="dcterms:W3CDTF">2015-06-05T18:17:20Z</dcterms:created>
  <dcterms:modified xsi:type="dcterms:W3CDTF">2025-05-06T20:59:29Z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0x010100C4EA48A06B53554581BC9A84A69F1EBD</vt:lpwstr>
  </property>
  <property fmtid="{D5CDD505-2E9C-101B-9397-08002B2CF9AE}" pid="3" name="MediaServiceImageTags">
    <vt:lpwstr/>
  </property>
</Properties>
</file>